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IFRISSE\Cohorte 1 2021-2022\"/>
    </mc:Choice>
  </mc:AlternateContent>
  <bookViews>
    <workbookView xWindow="-120" yWindow="-120" windowWidth="20730" windowHeight="11160" tabRatio="500" activeTab="2"/>
  </bookViews>
  <sheets>
    <sheet name="Semestre 1" sheetId="1" r:id="rId1"/>
    <sheet name="Semestre 2" sheetId="2" r:id="rId2"/>
    <sheet name="semestre3" sheetId="6" r:id="rId3"/>
    <sheet name="semestre4" sheetId="7" r:id="rId4"/>
  </sheets>
  <calcPr calcId="152511"/>
</workbook>
</file>

<file path=xl/calcChain.xml><?xml version="1.0" encoding="utf-8"?>
<calcChain xmlns="http://schemas.openxmlformats.org/spreadsheetml/2006/main">
  <c r="F86" i="6" l="1"/>
  <c r="G4" i="7" l="1"/>
  <c r="G3" i="7"/>
  <c r="G2" i="7"/>
  <c r="E5" i="7"/>
  <c r="J85" i="6"/>
  <c r="J6" i="6"/>
  <c r="J9" i="6"/>
  <c r="J20" i="6"/>
  <c r="J23" i="6"/>
  <c r="J39" i="6"/>
  <c r="J47" i="6"/>
  <c r="J55" i="6"/>
  <c r="J71" i="6"/>
  <c r="J77" i="6"/>
  <c r="J83" i="6"/>
  <c r="J84" i="6"/>
  <c r="J3" i="6"/>
  <c r="G22" i="2"/>
  <c r="J22" i="2" s="1"/>
  <c r="I22" i="2" l="1"/>
  <c r="F21" i="1"/>
  <c r="G20" i="1"/>
  <c r="J20" i="1" s="1"/>
  <c r="G19" i="1"/>
  <c r="J19" i="1" s="1"/>
  <c r="I20" i="1" l="1"/>
  <c r="I19" i="1"/>
  <c r="F23" i="2"/>
  <c r="G21" i="2"/>
  <c r="J21" i="2" s="1"/>
  <c r="G20" i="2"/>
  <c r="J20" i="2" l="1"/>
  <c r="I20" i="2" s="1"/>
  <c r="I21" i="2"/>
  <c r="G10" i="2" l="1"/>
  <c r="J10" i="2" s="1"/>
  <c r="G11" i="2"/>
  <c r="G14" i="1"/>
  <c r="J14" i="1" s="1"/>
  <c r="G16" i="2"/>
  <c r="J16" i="2" s="1"/>
  <c r="G15" i="2"/>
  <c r="G14" i="2"/>
  <c r="J14" i="2" s="1"/>
  <c r="G9" i="2"/>
  <c r="J9" i="2" s="1"/>
  <c r="G16" i="1"/>
  <c r="G15" i="1"/>
  <c r="J15" i="1" s="1"/>
  <c r="G8" i="1"/>
  <c r="J8" i="1" s="1"/>
  <c r="G12" i="1"/>
  <c r="G13" i="1"/>
  <c r="J13" i="1" s="1"/>
  <c r="J11" i="2" l="1"/>
  <c r="I11" i="2" s="1"/>
  <c r="J15" i="2"/>
  <c r="I15" i="2" s="1"/>
  <c r="J16" i="1"/>
  <c r="I16" i="1" s="1"/>
  <c r="J12" i="1"/>
  <c r="I12" i="1" s="1"/>
  <c r="I10" i="2"/>
  <c r="I15" i="1"/>
  <c r="I14" i="1"/>
  <c r="I14" i="2"/>
  <c r="I16" i="2"/>
  <c r="I9" i="2"/>
  <c r="I8" i="1"/>
  <c r="I13" i="1"/>
  <c r="H23" i="2"/>
  <c r="G23" i="2"/>
  <c r="H21" i="1"/>
  <c r="G8" i="2"/>
  <c r="J8" i="2" s="1"/>
  <c r="G7" i="2"/>
  <c r="J7" i="2" s="1"/>
  <c r="G6" i="1"/>
  <c r="G7" i="1"/>
  <c r="J7" i="1" l="1"/>
  <c r="I7" i="1" s="1"/>
  <c r="J6" i="1"/>
  <c r="I6" i="1" s="1"/>
  <c r="I8" i="2"/>
  <c r="G13" i="2"/>
  <c r="J13" i="2" s="1"/>
  <c r="G12" i="2"/>
  <c r="J12" i="2" s="1"/>
  <c r="I7" i="2" l="1"/>
  <c r="I13" i="2"/>
  <c r="I12" i="2"/>
  <c r="G17" i="1"/>
  <c r="J17" i="1" l="1"/>
  <c r="I17" i="1" s="1"/>
  <c r="G18" i="2"/>
  <c r="J18" i="2" s="1"/>
  <c r="G17" i="2"/>
  <c r="J17" i="2" s="1"/>
  <c r="G21" i="1"/>
  <c r="G18" i="1"/>
  <c r="J18" i="1" s="1"/>
  <c r="G11" i="1"/>
  <c r="J11" i="1" s="1"/>
  <c r="G10" i="1"/>
  <c r="J10" i="1" s="1"/>
  <c r="G9" i="1"/>
  <c r="J9" i="1" s="1"/>
  <c r="I10" i="1" l="1"/>
  <c r="I11" i="1"/>
  <c r="I18" i="1"/>
  <c r="I17" i="2"/>
  <c r="I18" i="2"/>
  <c r="J23" i="2" l="1"/>
  <c r="I9" i="1"/>
  <c r="J21" i="1"/>
  <c r="I23" i="2"/>
  <c r="I21" i="1" l="1"/>
</calcChain>
</file>

<file path=xl/sharedStrings.xml><?xml version="1.0" encoding="utf-8"?>
<sst xmlns="http://schemas.openxmlformats.org/spreadsheetml/2006/main" count="294" uniqueCount="247">
  <si>
    <t>MASTER 1 SANTE PEUBLIQUE (tronc commun)</t>
  </si>
  <si>
    <t>UNITES D’ENSEIGNEMENT</t>
  </si>
  <si>
    <t>ECU</t>
  </si>
  <si>
    <t>Crédits</t>
  </si>
  <si>
    <t>ACTIVITES PEDAGOGIQUES</t>
  </si>
  <si>
    <t>VHT</t>
  </si>
  <si>
    <t>VHC</t>
  </si>
  <si>
    <t>VHE</t>
  </si>
  <si>
    <t>CM</t>
  </si>
  <si>
    <t>TD/TP</t>
  </si>
  <si>
    <t>Fondements de la Santé publique</t>
  </si>
  <si>
    <t>Organisation du Système de Santé</t>
  </si>
  <si>
    <t>Management institutionnel et opérationnel</t>
  </si>
  <si>
    <t>Système d’information sanitaire</t>
  </si>
  <si>
    <t>Qualitologie sanitaire</t>
  </si>
  <si>
    <t>Gestion des ressources en santé</t>
  </si>
  <si>
    <t>Notions d'Economie de la santé et financement de la santé</t>
  </si>
  <si>
    <t>Gestion des médicaments et produits de santé</t>
  </si>
  <si>
    <t xml:space="preserve">Planification, gestion et Suivi et Evaluation des Programmes et Projets de Santé </t>
  </si>
  <si>
    <t xml:space="preserve">Planification sanitaire </t>
  </si>
  <si>
    <t>Concepts et politiques en matière de Genre</t>
  </si>
  <si>
    <t>TOTAL CREDITS</t>
  </si>
  <si>
    <t>IFRISSE</t>
  </si>
  <si>
    <t>Unités d'enseignants</t>
  </si>
  <si>
    <t>Sigle</t>
  </si>
  <si>
    <t>Activités pédagogiques</t>
  </si>
  <si>
    <t xml:space="preserve">TOTAL </t>
  </si>
  <si>
    <t xml:space="preserve">Généralités normalisation Accréditation /certification </t>
  </si>
  <si>
    <t>10h</t>
  </si>
  <si>
    <t xml:space="preserve"> Référentiels de santé </t>
  </si>
  <si>
    <t>Planification de la qualité</t>
  </si>
  <si>
    <t>Outils de pilotage de la qualité</t>
  </si>
  <si>
    <t xml:space="preserve">Audit qualité </t>
  </si>
  <si>
    <t>Méthodes d’amélioration de la qualité</t>
  </si>
  <si>
    <t>Sécurité environnement et Risques technologiques</t>
  </si>
  <si>
    <t>Stages pratiques</t>
  </si>
  <si>
    <t>Rédaction du protocole de mémoire</t>
  </si>
  <si>
    <t>Rédaction et soutenance du mémoire</t>
  </si>
  <si>
    <t>Programmes et projets de santé : concepts, cadres et outils, Suivi- Evaluation</t>
  </si>
  <si>
    <t>Politiques et programmes de santé</t>
  </si>
  <si>
    <t>Introduction de la santé publique</t>
  </si>
  <si>
    <t>UNITE D'ENSEIGNEMENT</t>
  </si>
  <si>
    <t>CREDIT</t>
  </si>
  <si>
    <t>ELEMENT CONSTITUTIF</t>
  </si>
  <si>
    <t>VCM</t>
  </si>
  <si>
    <t>VTD</t>
  </si>
  <si>
    <t xml:space="preserve">Généralités sur la qualité des soins et la sécurité des patients </t>
  </si>
  <si>
    <t xml:space="preserve">Normalisation </t>
  </si>
  <si>
    <t>Normes ISO du système de management de la qualité et systemes connexes</t>
  </si>
  <si>
    <t>3h</t>
  </si>
  <si>
    <t>Poids</t>
  </si>
  <si>
    <t xml:space="preserve">total </t>
  </si>
  <si>
    <t xml:space="preserve">Sécurité environnement en milieu de soins  </t>
  </si>
  <si>
    <t xml:space="preserve">Anglais appliqué </t>
  </si>
  <si>
    <t xml:space="preserve">Concepts et stratégies en santé communautaire  </t>
  </si>
  <si>
    <t>Qualité des soins et securité des patients</t>
  </si>
  <si>
    <t>Recherche documentaire (referencement bibliographique)</t>
  </si>
  <si>
    <t>Epistémologie et ethique</t>
  </si>
  <si>
    <t>UE optionelles</t>
  </si>
  <si>
    <t xml:space="preserve">e-santé </t>
  </si>
  <si>
    <t>SPU2101</t>
  </si>
  <si>
    <t>SIGLE UE</t>
  </si>
  <si>
    <t>SIGLE EC</t>
  </si>
  <si>
    <t>SPU2102</t>
  </si>
  <si>
    <t>SPU2103</t>
  </si>
  <si>
    <t>3SPU2102</t>
  </si>
  <si>
    <t>1SPU2103</t>
  </si>
  <si>
    <t>2SPU2103</t>
  </si>
  <si>
    <t>SPU2104</t>
  </si>
  <si>
    <t>1SPU2104</t>
  </si>
  <si>
    <t>2SPU2104</t>
  </si>
  <si>
    <t>SPU2105</t>
  </si>
  <si>
    <t>1SPU2105</t>
  </si>
  <si>
    <t>2SPU2105</t>
  </si>
  <si>
    <t>Sigle UE</t>
  </si>
  <si>
    <t>SPU2201</t>
  </si>
  <si>
    <t>1SPU2201</t>
  </si>
  <si>
    <t>2SPU2201</t>
  </si>
  <si>
    <t>3SPU2201</t>
  </si>
  <si>
    <t>SPU2202</t>
  </si>
  <si>
    <t>2SPU2202</t>
  </si>
  <si>
    <t>3SPU2202</t>
  </si>
  <si>
    <t>SPU2203</t>
  </si>
  <si>
    <t>1SPU2203</t>
  </si>
  <si>
    <t>2SPU2203</t>
  </si>
  <si>
    <t>SPU2204</t>
  </si>
  <si>
    <t>1SPU2204</t>
  </si>
  <si>
    <t>2SPU2204</t>
  </si>
  <si>
    <t>3SPU2204</t>
  </si>
  <si>
    <t xml:space="preserve">Statistiques </t>
  </si>
  <si>
    <t>SPU2205</t>
  </si>
  <si>
    <t>1SPU2205</t>
  </si>
  <si>
    <t>2SPU2205</t>
  </si>
  <si>
    <t>initiatiation  à l'informatique</t>
  </si>
  <si>
    <t>1SPU4102</t>
  </si>
  <si>
    <t>2SPU4102</t>
  </si>
  <si>
    <t>Méthodes qualitatives</t>
  </si>
  <si>
    <t>Communication scientifique</t>
  </si>
  <si>
    <t>Logiciels-SPSS, STATA Epi INFO</t>
  </si>
  <si>
    <t>Fondamentaux de la recherche en santé publique</t>
  </si>
  <si>
    <t>Système d’information geographique</t>
  </si>
  <si>
    <t>Concepts et outils de l'informatique en santé</t>
  </si>
  <si>
    <t>Notions essentielles de la qualité des soins et la sécurité des patients</t>
  </si>
  <si>
    <t>Referentiel qualité de l'enseignement</t>
  </si>
  <si>
    <t>Referentiel de certification des formations sanitaires au Burkina Faso</t>
  </si>
  <si>
    <t xml:space="preserve">initiation à l'informatique et Recherche documentaire </t>
  </si>
  <si>
    <t xml:space="preserve">Management du système et des services de santé </t>
  </si>
  <si>
    <t>1SPU2101</t>
  </si>
  <si>
    <t>2SPU2101</t>
  </si>
  <si>
    <t>3SPU2101</t>
  </si>
  <si>
    <t xml:space="preserve">Administration et Gestion des ressources humaines en santé </t>
  </si>
  <si>
    <t>audit clinique</t>
  </si>
  <si>
    <t>introduction à la statistique</t>
  </si>
  <si>
    <t>Planification et pilotage de la qualité</t>
  </si>
  <si>
    <t>Evaluation et amelioration  de la qualité</t>
  </si>
  <si>
    <t xml:space="preserve">hygiène hospitalière </t>
  </si>
  <si>
    <t>UE OPTIONNEL 1</t>
  </si>
  <si>
    <t>UE OPTIONNEL 2</t>
  </si>
  <si>
    <t>Sécurité des soins et des patients</t>
  </si>
  <si>
    <t>Méthodes quantitatives</t>
  </si>
  <si>
    <t xml:space="preserve">Méthodologie de la recherche en santé </t>
  </si>
  <si>
    <t>Méthodes en santé publqiue : Conception et diffusion des etudes scientifiques</t>
  </si>
  <si>
    <t>UE Optionnel</t>
  </si>
  <si>
    <t>analyse des morbi-mortalités</t>
  </si>
  <si>
    <t>santé et securité au travail</t>
  </si>
  <si>
    <t>standards des soins maternels et neonatals</t>
  </si>
  <si>
    <t>SBM-R</t>
  </si>
  <si>
    <t>Gestion des risques</t>
  </si>
  <si>
    <t>securité des personnes et des prestations</t>
  </si>
  <si>
    <t xml:space="preserve">Stages pratiques/projet </t>
  </si>
  <si>
    <t>UE optionnel 3</t>
  </si>
  <si>
    <t xml:space="preserve"> </t>
  </si>
  <si>
    <t>securité des prestations</t>
  </si>
  <si>
    <t xml:space="preserve">responsable </t>
  </si>
  <si>
    <t>seances</t>
  </si>
  <si>
    <t>Dr Hien Hervé</t>
  </si>
  <si>
    <t>Dr NANA</t>
  </si>
  <si>
    <t>Seance 1 ISO 31000(Dr So);seance 2  à 3 PCI (Pr Poda) seance 4à 5 (directives PCI),  seance 6 production SHA (Dr Hema);Seance 7 à 10 outils de gestions des risques liés aux soins (Dr Rouamba/NANA)</t>
  </si>
  <si>
    <t>Pr Sanou</t>
  </si>
  <si>
    <t>Dr Rouamba</t>
  </si>
  <si>
    <t>ISO 21000 ET Referentiel CAMES</t>
  </si>
  <si>
    <t>Mr Douamba</t>
  </si>
  <si>
    <t>Mr Moumouni</t>
  </si>
  <si>
    <t>Pr Drabo</t>
  </si>
  <si>
    <t>seance 1 orientation stage</t>
  </si>
  <si>
    <t>seance 1à 3 rappel methodologique</t>
  </si>
  <si>
    <t>seance 1 validation des protocoles; seance 2 preparation à la soutenance</t>
  </si>
  <si>
    <t>UE Culture generale</t>
  </si>
  <si>
    <t>UE fondamentale</t>
  </si>
  <si>
    <t>UE connaissance fondamentale</t>
  </si>
  <si>
    <t>UE Methodologie</t>
  </si>
  <si>
    <t>UE Specialisation</t>
  </si>
  <si>
    <t>seance 2: generalités qualité des soins</t>
  </si>
  <si>
    <t>seance 3: generalités securité des patients</t>
  </si>
  <si>
    <t xml:space="preserve">seance 1 generalité management de la qualité </t>
  </si>
  <si>
    <t>seance 1: soins integrés centrés sur les personnes</t>
  </si>
  <si>
    <t>seance 2: soins integrés centrés sur les personnes</t>
  </si>
  <si>
    <t>seance 3: soins integrés centrés sur les personnes</t>
  </si>
  <si>
    <t>seance 2: promotion de la qualité: exemple ABMQ ;</t>
  </si>
  <si>
    <t xml:space="preserve">seance3 normalisation nationale : cas du Burkina </t>
  </si>
  <si>
    <t xml:space="preserve">seance 2: ISO 9001 </t>
  </si>
  <si>
    <t xml:space="preserve">seance 3: ISO 9001 </t>
  </si>
  <si>
    <t xml:space="preserve">seance 5: ISO 9001 appliquéee à la santé  </t>
  </si>
  <si>
    <t xml:space="preserve">seance 6: ISO 9001 appliquéee à la santé  </t>
  </si>
  <si>
    <t xml:space="preserve">seance 1: referentiels de santé </t>
  </si>
  <si>
    <t xml:space="preserve">seance : 2 referentiels de santé </t>
  </si>
  <si>
    <t xml:space="preserve">seance 3:  referentiel pharmacie </t>
  </si>
  <si>
    <t xml:space="preserve">seance 2: politique et objectifs qualité </t>
  </si>
  <si>
    <t xml:space="preserve">seance 1 generalité normalisation </t>
  </si>
  <si>
    <t xml:space="preserve">seance 4: ISO 9001 appliquéee à la santé  </t>
  </si>
  <si>
    <t xml:space="preserve">seances 7 : ISO 15189 et  14001  </t>
  </si>
  <si>
    <t xml:space="preserve"> seance 8: metrologie</t>
  </si>
  <si>
    <t xml:space="preserve">seance 1: politique et objectifs qualité </t>
  </si>
  <si>
    <t xml:space="preserve">seance 1: structuration ISO et normes famille  9000 </t>
  </si>
  <si>
    <t xml:space="preserve">seance 3 : decription des processus </t>
  </si>
  <si>
    <t xml:space="preserve">seance 4: decription des processus </t>
  </si>
  <si>
    <t xml:space="preserve">seance 5 : decription des processus </t>
  </si>
  <si>
    <t xml:space="preserve">seance 6: decription des processus </t>
  </si>
  <si>
    <t xml:space="preserve">seance 7: elaboration des procedures et instructions  </t>
  </si>
  <si>
    <t xml:space="preserve">seance 8: plan qualité </t>
  </si>
  <si>
    <t>seance 1 : sensibilisation ,negociation et plaidoyer</t>
  </si>
  <si>
    <t>seance 2 : sensibilisation ,negociation et plaidoyer</t>
  </si>
  <si>
    <t xml:space="preserve">seance 3 : ecoute et gestion client </t>
  </si>
  <si>
    <t xml:space="preserve">seance 4: ecoute et gestion client </t>
  </si>
  <si>
    <t xml:space="preserve">seance 5 : ecoute et gestion client </t>
  </si>
  <si>
    <t xml:space="preserve">seance 8: suivi de la performance,tableau de bord </t>
  </si>
  <si>
    <t>seance 7: gestion documentaire</t>
  </si>
  <si>
    <t>seance 6 : gestion des processus</t>
  </si>
  <si>
    <t>Seance 1: generalité de l'audit</t>
  </si>
  <si>
    <t>Seance 2: Preparation de l'audit</t>
  </si>
  <si>
    <t>Seance 3: Preparation de l'audit</t>
  </si>
  <si>
    <t>Seance 4: Realisation de l'audit</t>
  </si>
  <si>
    <t>Seance 5: Realisation de l'audit</t>
  </si>
  <si>
    <t>Seance 6: Realisation de l'audit</t>
  </si>
  <si>
    <t>Seance 7: Realisation de l'audit</t>
  </si>
  <si>
    <t>Seance 8: Programme d'audit</t>
  </si>
  <si>
    <t>seance 2 : 5S-Kaizen -TQM</t>
  </si>
  <si>
    <t>seance 3 : 5S-Kaizen -TQM</t>
  </si>
  <si>
    <t>seance 4: 5S-Kaizen -TQM</t>
  </si>
  <si>
    <t>seance 5 : 5S-Kaizen -TQM</t>
  </si>
  <si>
    <t>seance 6 : 5S-Kaizen -TQM</t>
  </si>
  <si>
    <t>seance 7 : Lean management</t>
  </si>
  <si>
    <t>seance 8 : Lean management</t>
  </si>
  <si>
    <t>seance 1 : 5S-Kaizen -TQM</t>
  </si>
  <si>
    <t xml:space="preserve">seance 5:Contrôle qualité eau-air-aliment </t>
  </si>
  <si>
    <t xml:space="preserve">Seance 4: fluides medicaux et securité incendie </t>
  </si>
  <si>
    <t>seance 6:radioprotection</t>
  </si>
  <si>
    <t>seance 7:ISO 22000 et HACCP</t>
  </si>
  <si>
    <t>seance 8:Sécurité restauration</t>
  </si>
  <si>
    <t>seance 1: WASH / Gestion de l'eau</t>
  </si>
  <si>
    <t>seance 2: WASH/Gestion de l'assainissement</t>
  </si>
  <si>
    <t>Seance 3: gestion des infrastructures</t>
  </si>
  <si>
    <t>seance 2: PCI</t>
  </si>
  <si>
    <t>Seance 3:PCI</t>
  </si>
  <si>
    <t>Seance 4: PCI</t>
  </si>
  <si>
    <t>seance 6: EIAS</t>
  </si>
  <si>
    <t>seance 7:EIAS</t>
  </si>
  <si>
    <t>seance 5:Sécurité des patients</t>
  </si>
  <si>
    <t>Seance 8: EIAS</t>
  </si>
  <si>
    <t>Seance 1: ISO 45000</t>
  </si>
  <si>
    <t>Seance3:risques professionnels et SST</t>
  </si>
  <si>
    <t>Seance5:gestion du stress et du burnout</t>
  </si>
  <si>
    <t>Seance2: Organisation du travail et système de protection sociale</t>
  </si>
  <si>
    <t>Seance4:risques professionnels et SST</t>
  </si>
  <si>
    <t>Seance6:gestion du stress et du burnout</t>
  </si>
  <si>
    <t>Seance6:vigilances sanitaires</t>
  </si>
  <si>
    <t>Seance5: securité transfusionnelle</t>
  </si>
  <si>
    <t>Seance4:securité transfusionnelle</t>
  </si>
  <si>
    <t>Seance3:biosecurité et biosureté</t>
  </si>
  <si>
    <t>Seance2:  securité maternité et neonatologie</t>
  </si>
  <si>
    <t xml:space="preserve">seance 1: sécurité chirurgie et anesthesique  </t>
  </si>
  <si>
    <t>cours inaugural</t>
  </si>
  <si>
    <t>Evaluation</t>
  </si>
  <si>
    <t>Examen final</t>
  </si>
  <si>
    <t>resultats</t>
  </si>
  <si>
    <t>deuxieme session</t>
  </si>
  <si>
    <t>5-10 /09/2022</t>
  </si>
  <si>
    <t>5-7/10/2022</t>
  </si>
  <si>
    <t>Resultats finaux</t>
  </si>
  <si>
    <t>stage</t>
  </si>
  <si>
    <t>1nov-31decembre</t>
  </si>
  <si>
    <t>premiere session de soutenance</t>
  </si>
  <si>
    <t>deuxieme session soutenance</t>
  </si>
  <si>
    <t>01-6/04/2023</t>
  </si>
  <si>
    <t>22-27/04/2023</t>
  </si>
  <si>
    <t>Ceremonie de cloture de l'année</t>
  </si>
  <si>
    <t>Cours inaugural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</si>
</sst>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/>
    <xf numFmtId="0" fontId="8" fillId="0" borderId="0" xfId="0" applyFont="1"/>
    <xf numFmtId="0" fontId="6" fillId="0" borderId="2" xfId="0" applyFont="1" applyBorder="1" applyAlignment="1">
      <alignment vertical="center" wrapText="1"/>
    </xf>
    <xf numFmtId="0" fontId="1" fillId="0" borderId="6" xfId="0" applyFont="1" applyBorder="1"/>
    <xf numFmtId="0" fontId="5" fillId="0" borderId="6" xfId="0" applyFont="1" applyBorder="1"/>
    <xf numFmtId="0" fontId="0" fillId="0" borderId="6" xfId="0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/>
    </xf>
    <xf numFmtId="0" fontId="13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justify" vertical="center" wrapText="1"/>
    </xf>
    <xf numFmtId="0" fontId="12" fillId="0" borderId="2" xfId="0" applyFont="1" applyBorder="1"/>
    <xf numFmtId="0" fontId="7" fillId="0" borderId="2" xfId="0" applyFont="1" applyBorder="1" applyAlignment="1">
      <alignment horizontal="center"/>
    </xf>
    <xf numFmtId="9" fontId="0" fillId="0" borderId="0" xfId="0" applyNumberFormat="1"/>
    <xf numFmtId="0" fontId="7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8" fillId="0" borderId="0" xfId="0" applyNumberFormat="1" applyFont="1"/>
    <xf numFmtId="14" fontId="0" fillId="0" borderId="0" xfId="0" applyNumberFormat="1"/>
    <xf numFmtId="16" fontId="0" fillId="0" borderId="0" xfId="0" applyNumberFormat="1"/>
    <xf numFmtId="0" fontId="6" fillId="0" borderId="0" xfId="0" applyFont="1"/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topLeftCell="A2" zoomScale="85" zoomScaleNormal="85" workbookViewId="0">
      <pane xSplit="5" ySplit="4" topLeftCell="F10" activePane="bottomRight" state="frozen"/>
      <selection activeCell="A2" sqref="A2"/>
      <selection pane="topRight" activeCell="D2" sqref="D2"/>
      <selection pane="bottomLeft" activeCell="A7" sqref="A7"/>
      <selection pane="bottomRight" activeCell="A17" sqref="A17:A18"/>
    </sheetView>
  </sheetViews>
  <sheetFormatPr baseColWidth="10" defaultColWidth="11.42578125" defaultRowHeight="15" x14ac:dyDescent="0.25"/>
  <cols>
    <col min="2" max="2" width="57.42578125" style="25" customWidth="1"/>
    <col min="3" max="3" width="14.7109375" customWidth="1"/>
    <col min="4" max="4" width="11" style="1" customWidth="1"/>
    <col min="5" max="5" width="69.42578125" customWidth="1"/>
    <col min="6" max="6" width="7.28515625" customWidth="1"/>
    <col min="7" max="7" width="4.5703125" style="2" customWidth="1"/>
    <col min="8" max="8" width="5.140625" style="2" customWidth="1"/>
    <col min="9" max="9" width="5.7109375" customWidth="1"/>
    <col min="10" max="10" width="8.42578125" customWidth="1"/>
  </cols>
  <sheetData>
    <row r="2" spans="1:14" ht="23.25" x14ac:dyDescent="0.35">
      <c r="B2" s="75" t="s">
        <v>0</v>
      </c>
      <c r="C2" s="75"/>
      <c r="D2" s="75"/>
      <c r="E2" s="75"/>
      <c r="F2" s="75"/>
      <c r="G2" s="75"/>
      <c r="H2" s="75"/>
      <c r="I2" s="75"/>
      <c r="J2" s="75"/>
    </row>
    <row r="3" spans="1:14" ht="33.6" customHeight="1" x14ac:dyDescent="0.25">
      <c r="B3" s="76" t="s">
        <v>1</v>
      </c>
      <c r="C3" s="80" t="s">
        <v>61</v>
      </c>
      <c r="D3" s="77" t="s">
        <v>62</v>
      </c>
      <c r="E3" s="78" t="s">
        <v>2</v>
      </c>
      <c r="F3" s="78" t="s">
        <v>3</v>
      </c>
      <c r="G3" s="78" t="s">
        <v>4</v>
      </c>
      <c r="H3" s="78"/>
      <c r="I3" s="78"/>
      <c r="J3" s="78"/>
    </row>
    <row r="4" spans="1:14" ht="15" customHeight="1" x14ac:dyDescent="0.25">
      <c r="B4" s="76"/>
      <c r="C4" s="81"/>
      <c r="D4" s="77"/>
      <c r="E4" s="78"/>
      <c r="F4" s="78"/>
      <c r="G4" s="79" t="s">
        <v>5</v>
      </c>
      <c r="H4" s="79" t="s">
        <v>6</v>
      </c>
      <c r="I4" s="79"/>
      <c r="J4" s="79" t="s">
        <v>7</v>
      </c>
    </row>
    <row r="5" spans="1:14" ht="15.75" customHeight="1" x14ac:dyDescent="0.25">
      <c r="B5" s="76"/>
      <c r="C5" s="82"/>
      <c r="D5" s="77"/>
      <c r="E5" s="78"/>
      <c r="F5" s="78"/>
      <c r="G5" s="79"/>
      <c r="H5" s="27" t="s">
        <v>8</v>
      </c>
      <c r="I5" s="26" t="s">
        <v>9</v>
      </c>
      <c r="J5" s="79"/>
    </row>
    <row r="6" spans="1:14" ht="15.75" x14ac:dyDescent="0.25">
      <c r="A6" s="74" t="s">
        <v>147</v>
      </c>
      <c r="B6" s="83" t="s">
        <v>105</v>
      </c>
      <c r="C6" s="85" t="s">
        <v>60</v>
      </c>
      <c r="D6" s="29" t="s">
        <v>107</v>
      </c>
      <c r="E6" s="14" t="s">
        <v>56</v>
      </c>
      <c r="F6" s="15">
        <v>2</v>
      </c>
      <c r="G6" s="16">
        <f t="shared" ref="G6:G21" si="0">F6*20</f>
        <v>40</v>
      </c>
      <c r="H6" s="16">
        <v>6</v>
      </c>
      <c r="I6" s="16">
        <f t="shared" ref="I6:I18" si="1">G6-H6-J6</f>
        <v>10</v>
      </c>
      <c r="J6" s="16">
        <f>G6*0.6</f>
        <v>24</v>
      </c>
    </row>
    <row r="7" spans="1:14" ht="15.75" x14ac:dyDescent="0.25">
      <c r="A7" s="74"/>
      <c r="B7" s="83"/>
      <c r="C7" s="85"/>
      <c r="D7" s="29" t="s">
        <v>108</v>
      </c>
      <c r="E7" s="14" t="s">
        <v>53</v>
      </c>
      <c r="F7" s="15">
        <v>2</v>
      </c>
      <c r="G7" s="16">
        <f t="shared" si="0"/>
        <v>40</v>
      </c>
      <c r="H7" s="16">
        <v>9</v>
      </c>
      <c r="I7" s="16">
        <f t="shared" si="1"/>
        <v>7</v>
      </c>
      <c r="J7" s="16">
        <f t="shared" ref="J7:J18" si="2">G7*0.6</f>
        <v>24</v>
      </c>
    </row>
    <row r="8" spans="1:14" ht="15.75" x14ac:dyDescent="0.25">
      <c r="A8" s="74"/>
      <c r="B8" s="83"/>
      <c r="C8" s="85"/>
      <c r="D8" s="29" t="s">
        <v>109</v>
      </c>
      <c r="E8" s="18" t="s">
        <v>93</v>
      </c>
      <c r="F8" s="15">
        <v>1</v>
      </c>
      <c r="G8" s="16">
        <f>F8*20</f>
        <v>20</v>
      </c>
      <c r="H8" s="16">
        <v>3</v>
      </c>
      <c r="I8" s="15">
        <f>G8-H8-J8</f>
        <v>5</v>
      </c>
      <c r="J8" s="16">
        <f t="shared" si="2"/>
        <v>12</v>
      </c>
      <c r="K8" s="1"/>
      <c r="L8" s="1"/>
      <c r="M8" s="1"/>
      <c r="N8" s="3"/>
    </row>
    <row r="9" spans="1:14" ht="15.75" x14ac:dyDescent="0.25">
      <c r="A9" s="74" t="s">
        <v>148</v>
      </c>
      <c r="B9" s="83" t="s">
        <v>10</v>
      </c>
      <c r="C9" s="85" t="s">
        <v>63</v>
      </c>
      <c r="D9" s="19" t="s">
        <v>94</v>
      </c>
      <c r="E9" s="18" t="s">
        <v>40</v>
      </c>
      <c r="F9" s="15">
        <v>2</v>
      </c>
      <c r="G9" s="16">
        <f t="shared" si="0"/>
        <v>40</v>
      </c>
      <c r="H9" s="16">
        <v>16</v>
      </c>
      <c r="I9" s="15">
        <f t="shared" si="1"/>
        <v>0</v>
      </c>
      <c r="J9" s="16">
        <f t="shared" si="2"/>
        <v>24</v>
      </c>
    </row>
    <row r="10" spans="1:14" ht="15.75" x14ac:dyDescent="0.25">
      <c r="A10" s="74"/>
      <c r="B10" s="83"/>
      <c r="C10" s="85"/>
      <c r="D10" s="19" t="s">
        <v>95</v>
      </c>
      <c r="E10" s="20" t="s">
        <v>54</v>
      </c>
      <c r="F10" s="21">
        <v>2</v>
      </c>
      <c r="G10" s="16">
        <f t="shared" si="0"/>
        <v>40</v>
      </c>
      <c r="H10" s="16">
        <v>16</v>
      </c>
      <c r="I10" s="15">
        <f t="shared" si="1"/>
        <v>0</v>
      </c>
      <c r="J10" s="16">
        <f t="shared" si="2"/>
        <v>24</v>
      </c>
    </row>
    <row r="11" spans="1:14" ht="15.75" x14ac:dyDescent="0.25">
      <c r="A11" s="74"/>
      <c r="B11" s="83"/>
      <c r="C11" s="85"/>
      <c r="D11" s="19" t="s">
        <v>65</v>
      </c>
      <c r="E11" s="20" t="s">
        <v>39</v>
      </c>
      <c r="F11" s="15">
        <v>2</v>
      </c>
      <c r="G11" s="16">
        <f t="shared" si="0"/>
        <v>40</v>
      </c>
      <c r="H11" s="16">
        <v>16</v>
      </c>
      <c r="I11" s="15">
        <f t="shared" si="1"/>
        <v>0</v>
      </c>
      <c r="J11" s="16">
        <f t="shared" si="2"/>
        <v>24</v>
      </c>
    </row>
    <row r="12" spans="1:14" s="3" customFormat="1" ht="15.75" x14ac:dyDescent="0.25">
      <c r="A12" s="74" t="s">
        <v>148</v>
      </c>
      <c r="B12" s="83" t="s">
        <v>106</v>
      </c>
      <c r="C12" s="85" t="s">
        <v>64</v>
      </c>
      <c r="D12" s="19" t="s">
        <v>66</v>
      </c>
      <c r="E12" s="18" t="s">
        <v>11</v>
      </c>
      <c r="F12" s="16">
        <v>2</v>
      </c>
      <c r="G12" s="16">
        <f t="shared" si="0"/>
        <v>40</v>
      </c>
      <c r="H12" s="23">
        <v>16</v>
      </c>
      <c r="I12" s="15">
        <f t="shared" si="1"/>
        <v>0</v>
      </c>
      <c r="J12" s="16">
        <f t="shared" si="2"/>
        <v>24</v>
      </c>
    </row>
    <row r="13" spans="1:14" s="3" customFormat="1" ht="15.75" x14ac:dyDescent="0.25">
      <c r="A13" s="74"/>
      <c r="B13" s="83"/>
      <c r="C13" s="85"/>
      <c r="D13" s="19" t="s">
        <v>67</v>
      </c>
      <c r="E13" s="22" t="s">
        <v>12</v>
      </c>
      <c r="F13" s="15">
        <v>3</v>
      </c>
      <c r="G13" s="16">
        <f t="shared" si="0"/>
        <v>60</v>
      </c>
      <c r="H13" s="23">
        <v>15</v>
      </c>
      <c r="I13" s="15">
        <f t="shared" si="1"/>
        <v>9</v>
      </c>
      <c r="J13" s="16">
        <f t="shared" si="2"/>
        <v>36</v>
      </c>
    </row>
    <row r="14" spans="1:14" s="3" customFormat="1" ht="15.75" x14ac:dyDescent="0.25">
      <c r="A14" s="74"/>
      <c r="B14" s="83"/>
      <c r="C14" s="85"/>
      <c r="D14" s="19" t="s">
        <v>67</v>
      </c>
      <c r="E14" s="18" t="s">
        <v>16</v>
      </c>
      <c r="F14" s="15">
        <v>1</v>
      </c>
      <c r="G14" s="16">
        <f>F14*20</f>
        <v>20</v>
      </c>
      <c r="H14" s="16">
        <v>8</v>
      </c>
      <c r="I14" s="15">
        <f>G14-H14-J14</f>
        <v>0</v>
      </c>
      <c r="J14" s="16">
        <f t="shared" si="2"/>
        <v>12</v>
      </c>
      <c r="K14"/>
      <c r="L14"/>
    </row>
    <row r="15" spans="1:14" s="3" customFormat="1" ht="15.75" x14ac:dyDescent="0.25">
      <c r="A15" s="74" t="s">
        <v>148</v>
      </c>
      <c r="B15" s="83" t="s">
        <v>55</v>
      </c>
      <c r="C15" s="85" t="s">
        <v>68</v>
      </c>
      <c r="D15" s="19" t="s">
        <v>69</v>
      </c>
      <c r="E15" s="18" t="s">
        <v>14</v>
      </c>
      <c r="F15" s="15">
        <v>2</v>
      </c>
      <c r="G15" s="16">
        <f>F15*20</f>
        <v>40</v>
      </c>
      <c r="H15" s="55">
        <v>16</v>
      </c>
      <c r="I15" s="15">
        <f>G15-H15-J15</f>
        <v>0</v>
      </c>
      <c r="J15" s="16">
        <f t="shared" si="2"/>
        <v>24</v>
      </c>
      <c r="K15" s="1"/>
      <c r="L15" s="1"/>
      <c r="M15" s="1"/>
    </row>
    <row r="16" spans="1:14" s="3" customFormat="1" ht="15.75" x14ac:dyDescent="0.25">
      <c r="A16" s="74"/>
      <c r="B16" s="83"/>
      <c r="C16" s="85"/>
      <c r="D16" s="19" t="s">
        <v>70</v>
      </c>
      <c r="E16" s="59" t="s">
        <v>118</v>
      </c>
      <c r="F16" s="15">
        <v>4</v>
      </c>
      <c r="G16" s="16">
        <f>F16*20</f>
        <v>80</v>
      </c>
      <c r="H16" s="16">
        <v>16</v>
      </c>
      <c r="I16" s="15">
        <f>G16-H16-J16</f>
        <v>16</v>
      </c>
      <c r="J16" s="16">
        <f t="shared" si="2"/>
        <v>48</v>
      </c>
      <c r="M16" s="1"/>
    </row>
    <row r="17" spans="1:13" s="3" customFormat="1" ht="15.75" x14ac:dyDescent="0.25">
      <c r="A17" s="74" t="s">
        <v>148</v>
      </c>
      <c r="B17" s="83" t="s">
        <v>15</v>
      </c>
      <c r="C17" s="85" t="s">
        <v>71</v>
      </c>
      <c r="D17" s="19" t="s">
        <v>72</v>
      </c>
      <c r="E17" s="20" t="s">
        <v>110</v>
      </c>
      <c r="F17" s="15">
        <v>4</v>
      </c>
      <c r="G17" s="16">
        <f t="shared" si="0"/>
        <v>80</v>
      </c>
      <c r="H17" s="16">
        <v>24</v>
      </c>
      <c r="I17" s="15">
        <f t="shared" si="1"/>
        <v>8</v>
      </c>
      <c r="J17" s="16">
        <f>G17*0.6</f>
        <v>48</v>
      </c>
      <c r="K17" s="1"/>
      <c r="L17" s="1"/>
      <c r="M17" s="1"/>
    </row>
    <row r="18" spans="1:13" s="3" customFormat="1" ht="15.75" x14ac:dyDescent="0.25">
      <c r="A18" s="74"/>
      <c r="B18" s="83"/>
      <c r="C18" s="85"/>
      <c r="D18" s="19" t="s">
        <v>73</v>
      </c>
      <c r="E18" s="24" t="s">
        <v>17</v>
      </c>
      <c r="F18" s="15">
        <v>2</v>
      </c>
      <c r="G18" s="16">
        <f t="shared" si="0"/>
        <v>40</v>
      </c>
      <c r="H18" s="16">
        <v>12</v>
      </c>
      <c r="I18" s="15">
        <f t="shared" si="1"/>
        <v>4</v>
      </c>
      <c r="J18" s="16">
        <f t="shared" si="2"/>
        <v>24</v>
      </c>
      <c r="K18" s="1"/>
      <c r="L18" s="1"/>
      <c r="M18" s="1"/>
    </row>
    <row r="19" spans="1:13" s="3" customFormat="1" ht="15.75" x14ac:dyDescent="0.25">
      <c r="A19" t="s">
        <v>148</v>
      </c>
      <c r="B19" s="56" t="s">
        <v>122</v>
      </c>
      <c r="C19" s="57"/>
      <c r="D19" s="19"/>
      <c r="E19" s="36" t="s">
        <v>115</v>
      </c>
      <c r="F19" s="37">
        <v>1</v>
      </c>
      <c r="G19" s="12">
        <f>F19*20</f>
        <v>20</v>
      </c>
      <c r="H19" s="12">
        <v>8</v>
      </c>
      <c r="I19" s="12">
        <f>G19-H19-J19</f>
        <v>0</v>
      </c>
      <c r="J19" s="16">
        <f>G19*0.6</f>
        <v>12</v>
      </c>
      <c r="K19" s="1"/>
      <c r="L19" s="1"/>
      <c r="M19" s="1"/>
    </row>
    <row r="20" spans="1:13" s="3" customFormat="1" ht="15.75" x14ac:dyDescent="0.25">
      <c r="A20" t="s">
        <v>147</v>
      </c>
      <c r="B20" s="56"/>
      <c r="C20" s="57"/>
      <c r="D20" s="19"/>
      <c r="E20" s="59" t="s">
        <v>20</v>
      </c>
      <c r="F20" s="15">
        <v>1</v>
      </c>
      <c r="G20" s="16">
        <f>F20*20</f>
        <v>20</v>
      </c>
      <c r="H20" s="16">
        <v>8</v>
      </c>
      <c r="I20" s="15">
        <f>G20-H20-J20</f>
        <v>0</v>
      </c>
      <c r="J20" s="16">
        <f>G20*0.6</f>
        <v>12</v>
      </c>
      <c r="K20" s="1"/>
      <c r="L20" s="1"/>
      <c r="M20" s="1"/>
    </row>
    <row r="21" spans="1:13" ht="15.75" x14ac:dyDescent="0.25">
      <c r="B21" s="84" t="s">
        <v>21</v>
      </c>
      <c r="C21" s="84"/>
      <c r="D21" s="84"/>
      <c r="E21" s="84"/>
      <c r="F21" s="28">
        <f>SUM(F6:F19)</f>
        <v>30</v>
      </c>
      <c r="G21" s="16">
        <f t="shared" si="0"/>
        <v>600</v>
      </c>
      <c r="H21" s="16">
        <f>SUM(H6:H18)</f>
        <v>173</v>
      </c>
      <c r="I21" s="16">
        <f>SUM(I6:I18)</f>
        <v>59</v>
      </c>
      <c r="J21" s="16">
        <f>SUM(J6:J18)</f>
        <v>348</v>
      </c>
      <c r="K21" s="1"/>
      <c r="L21" s="1"/>
      <c r="M21" s="1"/>
    </row>
    <row r="22" spans="1:13" x14ac:dyDescent="0.25">
      <c r="K22" s="1"/>
      <c r="L22" s="1"/>
      <c r="M22" s="1"/>
    </row>
    <row r="23" spans="1:13" x14ac:dyDescent="0.25">
      <c r="K23" s="1"/>
      <c r="L23" s="1"/>
      <c r="M23" s="1"/>
    </row>
  </sheetData>
  <mergeCells count="26">
    <mergeCell ref="B6:B8"/>
    <mergeCell ref="B9:B11"/>
    <mergeCell ref="B17:B18"/>
    <mergeCell ref="B21:E21"/>
    <mergeCell ref="B12:B14"/>
    <mergeCell ref="B15:B16"/>
    <mergeCell ref="C6:C8"/>
    <mergeCell ref="C9:C11"/>
    <mergeCell ref="C12:C14"/>
    <mergeCell ref="C15:C16"/>
    <mergeCell ref="C17:C18"/>
    <mergeCell ref="B2:J2"/>
    <mergeCell ref="B3:B5"/>
    <mergeCell ref="D3:D5"/>
    <mergeCell ref="E3:E5"/>
    <mergeCell ref="F3:F5"/>
    <mergeCell ref="G3:J3"/>
    <mergeCell ref="G4:G5"/>
    <mergeCell ref="H4:I4"/>
    <mergeCell ref="J4:J5"/>
    <mergeCell ref="C3:C5"/>
    <mergeCell ref="A6:A8"/>
    <mergeCell ref="A9:A11"/>
    <mergeCell ref="A12:A14"/>
    <mergeCell ref="A15:A16"/>
    <mergeCell ref="A17:A1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I23"/>
  <sheetViews>
    <sheetView topLeftCell="A2" zoomScaleNormal="100" workbookViewId="0">
      <pane xSplit="5" ySplit="5" topLeftCell="F7" activePane="bottomRight" state="frozen"/>
      <selection activeCell="A2" sqref="A2"/>
      <selection pane="topRight" activeCell="D2" sqref="D2"/>
      <selection pane="bottomLeft" activeCell="A15" sqref="A15"/>
      <selection pane="bottomRight" activeCell="A8" sqref="A8:A9"/>
    </sheetView>
  </sheetViews>
  <sheetFormatPr baseColWidth="10" defaultColWidth="11.42578125" defaultRowHeight="15.75" x14ac:dyDescent="0.25"/>
  <cols>
    <col min="2" max="2" width="49.42578125" style="32" customWidth="1"/>
    <col min="3" max="3" width="16.140625" style="4" customWidth="1"/>
    <col min="4" max="4" width="13.5703125" style="4" customWidth="1"/>
    <col min="5" max="5" width="45.85546875" style="4" customWidth="1"/>
    <col min="6" max="6" width="6.5703125" style="4" customWidth="1"/>
    <col min="7" max="7" width="4.28515625" style="4" customWidth="1"/>
    <col min="8" max="8" width="4.42578125" style="4" customWidth="1"/>
    <col min="9" max="9" width="6" style="4" bestFit="1" customWidth="1"/>
    <col min="10" max="10" width="4.28515625" style="4" customWidth="1"/>
    <col min="11" max="1023" width="11.42578125" style="4"/>
  </cols>
  <sheetData>
    <row r="2" spans="1:1023" ht="15.6" customHeight="1" x14ac:dyDescent="0.25">
      <c r="B2" s="84" t="s">
        <v>22</v>
      </c>
      <c r="C2" s="84"/>
      <c r="D2" s="84"/>
      <c r="E2" s="84"/>
      <c r="F2" s="84"/>
      <c r="G2" s="84"/>
      <c r="H2" s="84"/>
      <c r="I2" s="84"/>
      <c r="J2" s="84"/>
    </row>
    <row r="3" spans="1:1023" ht="2.1" customHeight="1" x14ac:dyDescent="0.25">
      <c r="B3" s="86" t="s">
        <v>0</v>
      </c>
      <c r="C3" s="86"/>
      <c r="D3" s="86"/>
      <c r="E3" s="86"/>
      <c r="F3" s="86"/>
      <c r="G3" s="86"/>
      <c r="H3" s="86"/>
      <c r="I3" s="86"/>
      <c r="J3" s="86"/>
    </row>
    <row r="4" spans="1:1023" ht="24.95" customHeight="1" x14ac:dyDescent="0.25">
      <c r="B4" s="76" t="s">
        <v>23</v>
      </c>
      <c r="C4" s="78" t="s">
        <v>74</v>
      </c>
      <c r="D4" s="77" t="s">
        <v>24</v>
      </c>
      <c r="E4" s="78" t="s">
        <v>2</v>
      </c>
      <c r="F4" s="78" t="s">
        <v>3</v>
      </c>
      <c r="G4" s="78" t="s">
        <v>25</v>
      </c>
      <c r="H4" s="78"/>
      <c r="I4" s="78"/>
      <c r="J4" s="78"/>
    </row>
    <row r="5" spans="1:1023" ht="15" customHeight="1" x14ac:dyDescent="0.25">
      <c r="B5" s="76"/>
      <c r="C5" s="78"/>
      <c r="D5" s="77"/>
      <c r="E5" s="78"/>
      <c r="F5" s="78"/>
      <c r="G5" s="79" t="s">
        <v>5</v>
      </c>
      <c r="H5" s="79" t="s">
        <v>6</v>
      </c>
      <c r="I5" s="79"/>
      <c r="J5" s="79" t="s">
        <v>7</v>
      </c>
    </row>
    <row r="6" spans="1:1023" ht="11.1" customHeight="1" x14ac:dyDescent="0.25">
      <c r="B6" s="76"/>
      <c r="C6" s="78"/>
      <c r="D6" s="77"/>
      <c r="E6" s="78"/>
      <c r="F6" s="78"/>
      <c r="G6" s="79"/>
      <c r="H6" s="27" t="s">
        <v>8</v>
      </c>
      <c r="I6" s="26" t="s">
        <v>9</v>
      </c>
      <c r="J6" s="79"/>
    </row>
    <row r="7" spans="1:1023" x14ac:dyDescent="0.25">
      <c r="B7" s="83" t="s">
        <v>18</v>
      </c>
      <c r="C7" s="85" t="s">
        <v>75</v>
      </c>
      <c r="D7" s="19" t="s">
        <v>76</v>
      </c>
      <c r="E7" s="18" t="s">
        <v>19</v>
      </c>
      <c r="F7" s="15">
        <v>2</v>
      </c>
      <c r="G7" s="16">
        <f t="shared" ref="G7:G18" si="0">F7*20</f>
        <v>40</v>
      </c>
      <c r="H7" s="16">
        <v>10</v>
      </c>
      <c r="I7" s="15">
        <f>G7-H7-J7</f>
        <v>6</v>
      </c>
      <c r="J7" s="16">
        <f>G7*0.6</f>
        <v>24</v>
      </c>
    </row>
    <row r="8" spans="1:1023" ht="32.25" thickBot="1" x14ac:dyDescent="0.3">
      <c r="A8" s="74" t="s">
        <v>149</v>
      </c>
      <c r="B8" s="83"/>
      <c r="C8" s="85"/>
      <c r="D8" s="19" t="s">
        <v>77</v>
      </c>
      <c r="E8" s="20" t="s">
        <v>38</v>
      </c>
      <c r="F8" s="15">
        <v>2</v>
      </c>
      <c r="G8" s="16">
        <f t="shared" si="0"/>
        <v>40</v>
      </c>
      <c r="H8" s="16">
        <v>7</v>
      </c>
      <c r="I8" s="15">
        <f>G8-H8-J8</f>
        <v>9</v>
      </c>
      <c r="J8" s="16">
        <f>G8*0.6</f>
        <v>24</v>
      </c>
    </row>
    <row r="9" spans="1:1023" s="9" customFormat="1" ht="17.25" thickTop="1" thickBot="1" x14ac:dyDescent="0.3">
      <c r="A9" s="74"/>
      <c r="B9" s="83"/>
      <c r="C9" s="85"/>
      <c r="D9" s="19" t="s">
        <v>78</v>
      </c>
      <c r="E9" s="18" t="s">
        <v>13</v>
      </c>
      <c r="F9" s="15">
        <v>2</v>
      </c>
      <c r="G9" s="16">
        <f t="shared" si="0"/>
        <v>40</v>
      </c>
      <c r="H9" s="16">
        <v>10</v>
      </c>
      <c r="I9" s="15">
        <f>G9-H9-J9</f>
        <v>6</v>
      </c>
      <c r="J9" s="16">
        <f t="shared" ref="J9:J16" si="1">G9*0.6</f>
        <v>24</v>
      </c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</row>
    <row r="10" spans="1:1023" x14ac:dyDescent="0.25">
      <c r="A10" s="74" t="s">
        <v>149</v>
      </c>
      <c r="B10" s="96" t="s">
        <v>59</v>
      </c>
      <c r="C10" s="98" t="s">
        <v>79</v>
      </c>
      <c r="D10" s="19" t="s">
        <v>80</v>
      </c>
      <c r="E10" s="17" t="s">
        <v>100</v>
      </c>
      <c r="F10" s="33">
        <v>2</v>
      </c>
      <c r="G10" s="33">
        <f t="shared" si="0"/>
        <v>40</v>
      </c>
      <c r="H10" s="33">
        <v>10</v>
      </c>
      <c r="I10" s="33">
        <f>+G10-H10-J10</f>
        <v>6</v>
      </c>
      <c r="J10" s="16">
        <f t="shared" si="1"/>
        <v>24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3" x14ac:dyDescent="0.25">
      <c r="A11" s="74"/>
      <c r="B11" s="97"/>
      <c r="C11" s="99"/>
      <c r="D11" s="19" t="s">
        <v>81</v>
      </c>
      <c r="E11" s="18" t="s">
        <v>101</v>
      </c>
      <c r="F11" s="15">
        <v>4</v>
      </c>
      <c r="G11" s="16">
        <f t="shared" si="0"/>
        <v>80</v>
      </c>
      <c r="H11" s="16">
        <v>12</v>
      </c>
      <c r="I11" s="15">
        <f>-J11+G11-H11</f>
        <v>20</v>
      </c>
      <c r="J11" s="16">
        <f t="shared" si="1"/>
        <v>48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</row>
    <row r="12" spans="1:1023" x14ac:dyDescent="0.25">
      <c r="A12" s="74" t="s">
        <v>150</v>
      </c>
      <c r="B12" s="88" t="s">
        <v>99</v>
      </c>
      <c r="C12" s="89" t="s">
        <v>82</v>
      </c>
      <c r="D12" s="18" t="s">
        <v>83</v>
      </c>
      <c r="E12" s="60" t="s">
        <v>57</v>
      </c>
      <c r="F12" s="15">
        <v>1</v>
      </c>
      <c r="G12" s="16">
        <f t="shared" si="0"/>
        <v>20</v>
      </c>
      <c r="H12" s="16">
        <v>8</v>
      </c>
      <c r="I12" s="16">
        <f t="shared" ref="I12:I18" si="2">G12-H12-J12</f>
        <v>0</v>
      </c>
      <c r="J12" s="16">
        <f t="shared" si="1"/>
        <v>12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</row>
    <row r="13" spans="1:1023" ht="27.6" customHeight="1" x14ac:dyDescent="0.25">
      <c r="A13" s="74"/>
      <c r="B13" s="88"/>
      <c r="C13" s="89"/>
      <c r="D13" s="18" t="s">
        <v>84</v>
      </c>
      <c r="E13" s="14" t="s">
        <v>120</v>
      </c>
      <c r="F13" s="15">
        <v>5</v>
      </c>
      <c r="G13" s="16">
        <f t="shared" si="0"/>
        <v>100</v>
      </c>
      <c r="H13" s="16">
        <v>16</v>
      </c>
      <c r="I13" s="16">
        <f t="shared" si="2"/>
        <v>24</v>
      </c>
      <c r="J13" s="16">
        <f t="shared" si="1"/>
        <v>60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</row>
    <row r="14" spans="1:1023" x14ac:dyDescent="0.25">
      <c r="A14" s="74" t="s">
        <v>150</v>
      </c>
      <c r="B14" s="90" t="s">
        <v>121</v>
      </c>
      <c r="C14" s="93" t="s">
        <v>85</v>
      </c>
      <c r="D14" s="18" t="s">
        <v>86</v>
      </c>
      <c r="E14" s="59" t="s">
        <v>119</v>
      </c>
      <c r="F14" s="15">
        <v>2</v>
      </c>
      <c r="G14" s="16">
        <f t="shared" si="0"/>
        <v>40</v>
      </c>
      <c r="H14" s="16">
        <v>10</v>
      </c>
      <c r="I14" s="16">
        <f t="shared" si="2"/>
        <v>6</v>
      </c>
      <c r="J14" s="16">
        <f t="shared" si="1"/>
        <v>24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</row>
    <row r="15" spans="1:1023" x14ac:dyDescent="0.25">
      <c r="A15" s="74"/>
      <c r="B15" s="91"/>
      <c r="C15" s="94"/>
      <c r="D15" s="18" t="s">
        <v>87</v>
      </c>
      <c r="E15" s="59" t="s">
        <v>96</v>
      </c>
      <c r="F15" s="54">
        <v>2</v>
      </c>
      <c r="G15" s="16">
        <f t="shared" si="0"/>
        <v>40</v>
      </c>
      <c r="H15" s="16">
        <v>10</v>
      </c>
      <c r="I15" s="16">
        <f t="shared" si="2"/>
        <v>6</v>
      </c>
      <c r="J15" s="16">
        <f t="shared" si="1"/>
        <v>24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</row>
    <row r="16" spans="1:1023" x14ac:dyDescent="0.25">
      <c r="A16" s="74"/>
      <c r="B16" s="92"/>
      <c r="C16" s="95"/>
      <c r="D16" s="18" t="s">
        <v>88</v>
      </c>
      <c r="E16" s="59" t="s">
        <v>97</v>
      </c>
      <c r="F16" s="54">
        <v>2</v>
      </c>
      <c r="G16" s="16">
        <f t="shared" si="0"/>
        <v>40</v>
      </c>
      <c r="H16" s="16">
        <v>10</v>
      </c>
      <c r="I16" s="16">
        <f t="shared" si="2"/>
        <v>6</v>
      </c>
      <c r="J16" s="16">
        <f t="shared" si="1"/>
        <v>24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</row>
    <row r="17" spans="1:1023" ht="15.75" customHeight="1" x14ac:dyDescent="0.25">
      <c r="A17" s="74" t="s">
        <v>150</v>
      </c>
      <c r="B17" s="83" t="s">
        <v>89</v>
      </c>
      <c r="C17" s="85" t="s">
        <v>90</v>
      </c>
      <c r="D17" s="19" t="s">
        <v>91</v>
      </c>
      <c r="E17" s="14" t="s">
        <v>98</v>
      </c>
      <c r="F17" s="54">
        <v>2</v>
      </c>
      <c r="G17" s="16">
        <f t="shared" si="0"/>
        <v>40</v>
      </c>
      <c r="H17" s="16">
        <v>6</v>
      </c>
      <c r="I17" s="16">
        <f t="shared" si="2"/>
        <v>10</v>
      </c>
      <c r="J17" s="16">
        <f>G17*0.6</f>
        <v>24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</row>
    <row r="18" spans="1:1023" x14ac:dyDescent="0.25">
      <c r="A18" s="74"/>
      <c r="B18" s="83"/>
      <c r="C18" s="85"/>
      <c r="D18" s="19" t="s">
        <v>92</v>
      </c>
      <c r="E18" s="14" t="s">
        <v>112</v>
      </c>
      <c r="F18" s="54">
        <v>3</v>
      </c>
      <c r="G18" s="16">
        <f t="shared" si="0"/>
        <v>60</v>
      </c>
      <c r="H18" s="16">
        <v>12</v>
      </c>
      <c r="I18" s="16">
        <f t="shared" si="2"/>
        <v>12</v>
      </c>
      <c r="J18" s="16">
        <f>G18*0.6</f>
        <v>36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</row>
    <row r="19" spans="1:1023" ht="15.6" customHeight="1" x14ac:dyDescent="0.25">
      <c r="B19" s="31" t="s">
        <v>58</v>
      </c>
      <c r="C19" s="21"/>
      <c r="D19" s="3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</row>
    <row r="20" spans="1:1023" ht="15.6" customHeight="1" x14ac:dyDescent="0.25">
      <c r="A20" t="s">
        <v>149</v>
      </c>
      <c r="B20" s="34"/>
      <c r="C20" s="13"/>
      <c r="D20" s="35"/>
      <c r="E20" s="36" t="s">
        <v>123</v>
      </c>
      <c r="F20" s="37">
        <v>1</v>
      </c>
      <c r="G20" s="12">
        <f>F20*20</f>
        <v>20</v>
      </c>
      <c r="H20" s="12">
        <v>8</v>
      </c>
      <c r="I20" s="12">
        <f>G20-H20-J20</f>
        <v>0</v>
      </c>
      <c r="J20" s="16">
        <f>G20*0.6</f>
        <v>12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</row>
    <row r="21" spans="1:1023" ht="15.6" customHeight="1" x14ac:dyDescent="0.25">
      <c r="A21" t="s">
        <v>149</v>
      </c>
      <c r="B21" s="34"/>
      <c r="C21" s="13"/>
      <c r="D21" s="35"/>
      <c r="E21" s="36" t="s">
        <v>111</v>
      </c>
      <c r="F21" s="37">
        <v>1</v>
      </c>
      <c r="G21" s="12">
        <f>F21*20</f>
        <v>20</v>
      </c>
      <c r="H21" s="12">
        <v>8</v>
      </c>
      <c r="I21" s="12">
        <f>G21-H21-J21</f>
        <v>0</v>
      </c>
      <c r="J21" s="16">
        <f>G21*0.6</f>
        <v>12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</row>
    <row r="22" spans="1:1023" ht="15.6" customHeight="1" x14ac:dyDescent="0.25">
      <c r="A22" t="s">
        <v>149</v>
      </c>
      <c r="B22" s="34"/>
      <c r="C22" s="13"/>
      <c r="D22" s="35"/>
      <c r="E22" s="36" t="s">
        <v>125</v>
      </c>
      <c r="F22" s="37">
        <v>1</v>
      </c>
      <c r="G22" s="12">
        <f>F22*20</f>
        <v>20</v>
      </c>
      <c r="H22" s="12">
        <v>8</v>
      </c>
      <c r="I22" s="12">
        <f>G22-H22-J22</f>
        <v>0</v>
      </c>
      <c r="J22" s="16">
        <f>G22*0.6</f>
        <v>12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</row>
    <row r="23" spans="1:1023" x14ac:dyDescent="0.25">
      <c r="B23" s="87" t="s">
        <v>26</v>
      </c>
      <c r="C23" s="87"/>
      <c r="D23" s="87"/>
      <c r="E23" s="87"/>
      <c r="F23" s="38">
        <f>SUM(F7:F18)+'Semestre 1'!F20</f>
        <v>30</v>
      </c>
      <c r="G23" s="12">
        <f>F23*20</f>
        <v>600</v>
      </c>
      <c r="H23" s="12">
        <f>SUM(H7:H18)</f>
        <v>121</v>
      </c>
      <c r="I23" s="12">
        <f>SUM(I7:I18)</f>
        <v>111</v>
      </c>
      <c r="J23" s="12">
        <f>SUM(J7:J18)</f>
        <v>348</v>
      </c>
    </row>
  </sheetData>
  <mergeCells count="27">
    <mergeCell ref="B23:E23"/>
    <mergeCell ref="B17:B18"/>
    <mergeCell ref="B12:B13"/>
    <mergeCell ref="B7:B9"/>
    <mergeCell ref="C7:C9"/>
    <mergeCell ref="C12:C13"/>
    <mergeCell ref="C17:C18"/>
    <mergeCell ref="B14:B16"/>
    <mergeCell ref="C14:C16"/>
    <mergeCell ref="B10:B11"/>
    <mergeCell ref="C10:C11"/>
    <mergeCell ref="B2:J2"/>
    <mergeCell ref="B3:J3"/>
    <mergeCell ref="B4:B6"/>
    <mergeCell ref="D4:D6"/>
    <mergeCell ref="E4:E6"/>
    <mergeCell ref="F4:F6"/>
    <mergeCell ref="G4:J4"/>
    <mergeCell ref="G5:G6"/>
    <mergeCell ref="H5:I5"/>
    <mergeCell ref="J5:J6"/>
    <mergeCell ref="C4:C6"/>
    <mergeCell ref="A17:A18"/>
    <mergeCell ref="A14:A16"/>
    <mergeCell ref="A12:A13"/>
    <mergeCell ref="A10:A11"/>
    <mergeCell ref="A8:A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topLeftCell="C1" zoomScale="79" zoomScaleNormal="57" workbookViewId="0">
      <selection activeCell="K8" sqref="K8"/>
    </sheetView>
  </sheetViews>
  <sheetFormatPr baseColWidth="10" defaultRowHeight="15.75" x14ac:dyDescent="0.25"/>
  <cols>
    <col min="2" max="2" width="63.140625" bestFit="1" customWidth="1"/>
    <col min="3" max="3" width="6.85546875" style="10" bestFit="1" customWidth="1"/>
    <col min="4" max="4" width="60.85546875" customWidth="1"/>
    <col min="5" max="5" width="7.140625" style="11" customWidth="1"/>
    <col min="6" max="7" width="8.42578125" style="11" customWidth="1"/>
    <col min="8" max="8" width="6.28515625" style="11" customWidth="1"/>
    <col min="9" max="9" width="6.140625" style="11" customWidth="1"/>
    <col min="10" max="10" width="6.42578125" style="11" customWidth="1"/>
    <col min="12" max="12" width="31.140625" customWidth="1"/>
    <col min="13" max="14" width="17.5703125" customWidth="1"/>
  </cols>
  <sheetData>
    <row r="1" spans="1:14" s="5" customFormat="1" x14ac:dyDescent="0.25">
      <c r="B1" s="42" t="s">
        <v>41</v>
      </c>
      <c r="C1" s="43" t="s">
        <v>42</v>
      </c>
      <c r="D1" s="42" t="s">
        <v>43</v>
      </c>
      <c r="E1" s="49" t="s">
        <v>50</v>
      </c>
      <c r="F1" s="49" t="s">
        <v>42</v>
      </c>
      <c r="G1" s="49" t="s">
        <v>5</v>
      </c>
      <c r="H1" s="49" t="s">
        <v>44</v>
      </c>
      <c r="I1" s="49" t="s">
        <v>45</v>
      </c>
      <c r="J1" s="49" t="s">
        <v>7</v>
      </c>
      <c r="K1" s="5" t="s">
        <v>133</v>
      </c>
      <c r="L1" s="5" t="s">
        <v>134</v>
      </c>
      <c r="N1" s="5" t="s">
        <v>232</v>
      </c>
    </row>
    <row r="2" spans="1:14" s="5" customFormat="1" x14ac:dyDescent="0.25">
      <c r="B2" s="42"/>
      <c r="C2" s="43"/>
      <c r="D2" s="42" t="s">
        <v>231</v>
      </c>
      <c r="E2" s="49"/>
      <c r="F2" s="49"/>
      <c r="G2" s="49"/>
      <c r="H2" s="49"/>
      <c r="I2" s="49"/>
      <c r="J2" s="49"/>
      <c r="L2" s="73" t="s">
        <v>246</v>
      </c>
      <c r="M2" s="70">
        <v>44652</v>
      </c>
      <c r="N2" s="70"/>
    </row>
    <row r="3" spans="1:14" ht="15.75" customHeight="1" x14ac:dyDescent="0.25">
      <c r="A3" s="74" t="s">
        <v>151</v>
      </c>
      <c r="B3" s="106" t="s">
        <v>102</v>
      </c>
      <c r="C3" s="112">
        <v>2</v>
      </c>
      <c r="D3" s="109" t="s">
        <v>46</v>
      </c>
      <c r="E3" s="44">
        <v>1</v>
      </c>
      <c r="F3" s="44">
        <v>1</v>
      </c>
      <c r="G3" s="61">
        <v>20</v>
      </c>
      <c r="H3" s="44">
        <v>8</v>
      </c>
      <c r="I3" s="44">
        <v>0</v>
      </c>
      <c r="J3" s="44">
        <f>+G3-H3-I3</f>
        <v>12</v>
      </c>
      <c r="K3" s="118" t="s">
        <v>135</v>
      </c>
      <c r="L3" t="s">
        <v>154</v>
      </c>
      <c r="M3" s="70">
        <v>44655</v>
      </c>
      <c r="N3" s="70"/>
    </row>
    <row r="4" spans="1:14" x14ac:dyDescent="0.25">
      <c r="A4" s="74"/>
      <c r="B4" s="107"/>
      <c r="C4" s="113"/>
      <c r="D4" s="110"/>
      <c r="E4" s="63"/>
      <c r="F4" s="63"/>
      <c r="G4" s="63"/>
      <c r="H4" s="63"/>
      <c r="I4" s="63"/>
      <c r="J4" s="63"/>
      <c r="K4" s="118"/>
      <c r="L4" t="s">
        <v>152</v>
      </c>
      <c r="M4" s="70">
        <v>44656</v>
      </c>
      <c r="N4" s="70"/>
    </row>
    <row r="5" spans="1:14" x14ac:dyDescent="0.25">
      <c r="A5" s="74"/>
      <c r="B5" s="107"/>
      <c r="C5" s="113"/>
      <c r="D5" s="110"/>
      <c r="E5" s="63"/>
      <c r="F5" s="63"/>
      <c r="G5" s="63"/>
      <c r="H5" s="63"/>
      <c r="I5" s="63"/>
      <c r="J5" s="63"/>
      <c r="K5" s="118"/>
      <c r="L5" t="s">
        <v>153</v>
      </c>
      <c r="M5" s="70">
        <v>44657</v>
      </c>
      <c r="N5" s="70"/>
    </row>
    <row r="6" spans="1:14" x14ac:dyDescent="0.25">
      <c r="A6" s="74"/>
      <c r="B6" s="107"/>
      <c r="C6" s="113"/>
      <c r="D6" s="110"/>
      <c r="E6" s="41">
        <v>1</v>
      </c>
      <c r="F6" s="50">
        <v>1</v>
      </c>
      <c r="G6" s="50">
        <v>20</v>
      </c>
      <c r="H6" s="61">
        <v>8</v>
      </c>
      <c r="I6" s="58">
        <v>0</v>
      </c>
      <c r="J6" s="61">
        <f t="shared" ref="J6:J85" si="0">+G6-H6-I6</f>
        <v>12</v>
      </c>
      <c r="K6" s="118"/>
      <c r="L6" t="s">
        <v>155</v>
      </c>
      <c r="M6" s="70">
        <v>44658</v>
      </c>
      <c r="N6" s="70"/>
    </row>
    <row r="7" spans="1:14" x14ac:dyDescent="0.25">
      <c r="A7" s="65"/>
      <c r="B7" s="107"/>
      <c r="C7" s="113"/>
      <c r="D7" s="110"/>
      <c r="E7" s="41"/>
      <c r="F7" s="50"/>
      <c r="G7" s="50"/>
      <c r="H7" s="63"/>
      <c r="I7" s="63"/>
      <c r="J7" s="63"/>
      <c r="K7" s="64"/>
      <c r="L7" t="s">
        <v>156</v>
      </c>
      <c r="M7" s="70">
        <v>44659</v>
      </c>
    </row>
    <row r="8" spans="1:14" x14ac:dyDescent="0.25">
      <c r="A8" s="65"/>
      <c r="B8" s="108"/>
      <c r="C8" s="114"/>
      <c r="D8" s="111"/>
      <c r="E8" s="41"/>
      <c r="F8" s="50"/>
      <c r="G8" s="50"/>
      <c r="H8" s="63"/>
      <c r="I8" s="63"/>
      <c r="J8" s="63"/>
      <c r="K8" s="64"/>
      <c r="L8" t="s">
        <v>157</v>
      </c>
      <c r="M8" s="70">
        <v>44662</v>
      </c>
      <c r="N8" s="71">
        <v>44674</v>
      </c>
    </row>
    <row r="9" spans="1:14" x14ac:dyDescent="0.25">
      <c r="A9" s="74" t="s">
        <v>151</v>
      </c>
      <c r="B9" s="115" t="s">
        <v>47</v>
      </c>
      <c r="C9" s="112">
        <v>5</v>
      </c>
      <c r="D9" s="103" t="s">
        <v>27</v>
      </c>
      <c r="E9" s="41">
        <v>1</v>
      </c>
      <c r="F9" s="50">
        <v>1</v>
      </c>
      <c r="G9" s="50">
        <v>20</v>
      </c>
      <c r="H9" s="61">
        <v>8</v>
      </c>
      <c r="I9" s="41">
        <v>0</v>
      </c>
      <c r="J9" s="61">
        <f t="shared" si="0"/>
        <v>12</v>
      </c>
      <c r="K9" s="118" t="s">
        <v>143</v>
      </c>
      <c r="L9" t="s">
        <v>168</v>
      </c>
      <c r="M9" s="70">
        <v>44663</v>
      </c>
    </row>
    <row r="10" spans="1:14" x14ac:dyDescent="0.25">
      <c r="A10" s="74"/>
      <c r="B10" s="116"/>
      <c r="C10" s="113"/>
      <c r="D10" s="104"/>
      <c r="E10" s="41"/>
      <c r="F10" s="50"/>
      <c r="G10" s="50"/>
      <c r="H10" s="63"/>
      <c r="I10" s="41"/>
      <c r="J10" s="63"/>
      <c r="K10" s="118"/>
      <c r="L10" t="s">
        <v>158</v>
      </c>
      <c r="M10" s="70">
        <v>44664</v>
      </c>
    </row>
    <row r="11" spans="1:14" x14ac:dyDescent="0.25">
      <c r="A11" s="74"/>
      <c r="B11" s="116"/>
      <c r="C11" s="113"/>
      <c r="D11" s="105"/>
      <c r="E11" s="41"/>
      <c r="F11" s="50"/>
      <c r="G11" s="50"/>
      <c r="H11" s="63"/>
      <c r="I11" s="41"/>
      <c r="J11" s="63"/>
      <c r="K11" s="118"/>
      <c r="L11" t="s">
        <v>159</v>
      </c>
      <c r="M11" s="70">
        <v>44665</v>
      </c>
    </row>
    <row r="12" spans="1:14" ht="31.5" customHeight="1" x14ac:dyDescent="0.25">
      <c r="A12" s="74"/>
      <c r="B12" s="116"/>
      <c r="C12" s="113"/>
      <c r="D12" s="103" t="s">
        <v>48</v>
      </c>
      <c r="E12" s="41">
        <v>3</v>
      </c>
      <c r="F12" s="50">
        <v>3</v>
      </c>
      <c r="G12" s="50">
        <v>60</v>
      </c>
      <c r="H12" s="41">
        <v>18</v>
      </c>
      <c r="I12" s="41">
        <v>6</v>
      </c>
      <c r="J12" s="61">
        <v>36</v>
      </c>
      <c r="K12" s="118"/>
      <c r="L12" t="s">
        <v>173</v>
      </c>
      <c r="M12" s="70">
        <v>44666</v>
      </c>
    </row>
    <row r="13" spans="1:14" x14ac:dyDescent="0.25">
      <c r="A13" s="69"/>
      <c r="B13" s="116"/>
      <c r="C13" s="113"/>
      <c r="D13" s="104"/>
      <c r="E13" s="41"/>
      <c r="F13" s="50"/>
      <c r="G13" s="50"/>
      <c r="H13" s="41"/>
      <c r="I13" s="41"/>
      <c r="J13" s="63"/>
      <c r="K13" s="118"/>
      <c r="L13" t="s">
        <v>160</v>
      </c>
      <c r="M13" s="70">
        <v>44670</v>
      </c>
    </row>
    <row r="14" spans="1:14" x14ac:dyDescent="0.25">
      <c r="A14" s="69"/>
      <c r="B14" s="116"/>
      <c r="C14" s="113"/>
      <c r="D14" s="104"/>
      <c r="E14" s="41"/>
      <c r="F14" s="50"/>
      <c r="G14" s="50"/>
      <c r="H14" s="41"/>
      <c r="I14" s="41"/>
      <c r="J14" s="63"/>
      <c r="K14" s="118"/>
      <c r="L14" t="s">
        <v>161</v>
      </c>
      <c r="M14" s="70">
        <v>44671</v>
      </c>
    </row>
    <row r="15" spans="1:14" x14ac:dyDescent="0.25">
      <c r="A15" s="69"/>
      <c r="B15" s="116"/>
      <c r="C15" s="113"/>
      <c r="D15" s="104"/>
      <c r="E15" s="41"/>
      <c r="F15" s="50"/>
      <c r="G15" s="50"/>
      <c r="H15" s="41"/>
      <c r="I15" s="41"/>
      <c r="J15" s="63"/>
      <c r="K15" s="118"/>
      <c r="L15" t="s">
        <v>169</v>
      </c>
      <c r="M15" s="70">
        <v>44672</v>
      </c>
    </row>
    <row r="16" spans="1:14" x14ac:dyDescent="0.25">
      <c r="A16" s="69"/>
      <c r="B16" s="116"/>
      <c r="C16" s="113"/>
      <c r="D16" s="104"/>
      <c r="E16" s="41"/>
      <c r="F16" s="50"/>
      <c r="G16" s="50"/>
      <c r="H16" s="41"/>
      <c r="I16" s="41"/>
      <c r="J16" s="63"/>
      <c r="K16" s="118"/>
      <c r="L16" t="s">
        <v>162</v>
      </c>
      <c r="M16" s="70">
        <v>44673</v>
      </c>
      <c r="N16" s="71">
        <v>44695</v>
      </c>
    </row>
    <row r="17" spans="1:14" x14ac:dyDescent="0.25">
      <c r="A17" s="69"/>
      <c r="B17" s="116"/>
      <c r="C17" s="113"/>
      <c r="D17" s="104"/>
      <c r="E17" s="41"/>
      <c r="F17" s="50"/>
      <c r="G17" s="50"/>
      <c r="H17" s="41"/>
      <c r="I17" s="41"/>
      <c r="J17" s="63"/>
      <c r="K17" s="118"/>
      <c r="L17" t="s">
        <v>163</v>
      </c>
      <c r="M17" s="70">
        <v>44676</v>
      </c>
    </row>
    <row r="18" spans="1:14" x14ac:dyDescent="0.25">
      <c r="A18" s="69"/>
      <c r="B18" s="116"/>
      <c r="C18" s="113"/>
      <c r="D18" s="104"/>
      <c r="E18" s="41"/>
      <c r="F18" s="50"/>
      <c r="G18" s="50"/>
      <c r="H18" s="41"/>
      <c r="I18" s="41"/>
      <c r="J18" s="63"/>
      <c r="K18" s="118"/>
      <c r="L18" t="s">
        <v>170</v>
      </c>
      <c r="M18" s="70">
        <v>44677</v>
      </c>
    </row>
    <row r="19" spans="1:14" x14ac:dyDescent="0.25">
      <c r="A19" s="69"/>
      <c r="B19" s="116"/>
      <c r="C19" s="113"/>
      <c r="D19" s="105"/>
      <c r="E19" s="41"/>
      <c r="F19" s="50"/>
      <c r="G19" s="50"/>
      <c r="H19" s="41"/>
      <c r="I19" s="41"/>
      <c r="J19" s="63"/>
      <c r="K19" s="118"/>
      <c r="L19" t="s">
        <v>171</v>
      </c>
      <c r="M19" s="70">
        <v>44678</v>
      </c>
    </row>
    <row r="20" spans="1:14" x14ac:dyDescent="0.25">
      <c r="B20" s="116"/>
      <c r="C20" s="113"/>
      <c r="D20" s="103" t="s">
        <v>29</v>
      </c>
      <c r="E20" s="41">
        <v>1</v>
      </c>
      <c r="F20" s="50">
        <v>1</v>
      </c>
      <c r="G20" s="50">
        <v>20</v>
      </c>
      <c r="H20" s="41">
        <v>8</v>
      </c>
      <c r="I20" s="41">
        <v>0</v>
      </c>
      <c r="J20" s="61">
        <f t="shared" si="0"/>
        <v>12</v>
      </c>
      <c r="K20" s="118"/>
      <c r="L20" t="s">
        <v>164</v>
      </c>
      <c r="M20" s="70">
        <v>44679</v>
      </c>
    </row>
    <row r="21" spans="1:14" x14ac:dyDescent="0.25">
      <c r="B21" s="116"/>
      <c r="C21" s="113"/>
      <c r="D21" s="104"/>
      <c r="E21" s="41"/>
      <c r="F21" s="50"/>
      <c r="G21" s="50"/>
      <c r="H21" s="41"/>
      <c r="I21" s="41"/>
      <c r="J21" s="68"/>
      <c r="K21" s="67"/>
      <c r="L21" t="s">
        <v>165</v>
      </c>
      <c r="M21" s="70">
        <v>44680</v>
      </c>
    </row>
    <row r="22" spans="1:14" x14ac:dyDescent="0.25">
      <c r="B22" s="117"/>
      <c r="C22" s="114"/>
      <c r="D22" s="105"/>
      <c r="E22" s="41"/>
      <c r="F22" s="50"/>
      <c r="G22" s="50"/>
      <c r="H22" s="41"/>
      <c r="I22" s="41"/>
      <c r="J22" s="68"/>
      <c r="K22" s="67"/>
      <c r="L22" t="s">
        <v>166</v>
      </c>
      <c r="M22" s="70">
        <v>44684</v>
      </c>
    </row>
    <row r="23" spans="1:14" x14ac:dyDescent="0.25">
      <c r="A23" s="74" t="s">
        <v>151</v>
      </c>
      <c r="B23" s="103" t="s">
        <v>113</v>
      </c>
      <c r="C23" s="100">
        <v>6</v>
      </c>
      <c r="D23" s="103" t="s">
        <v>30</v>
      </c>
      <c r="E23" s="41">
        <v>3</v>
      </c>
      <c r="F23" s="50">
        <v>3</v>
      </c>
      <c r="G23" s="50">
        <v>60</v>
      </c>
      <c r="H23" s="41">
        <v>18</v>
      </c>
      <c r="I23" s="41">
        <v>6</v>
      </c>
      <c r="J23" s="61">
        <f t="shared" si="0"/>
        <v>36</v>
      </c>
      <c r="K23" s="118" t="s">
        <v>136</v>
      </c>
      <c r="L23" t="s">
        <v>172</v>
      </c>
      <c r="M23" s="70">
        <v>44685</v>
      </c>
    </row>
    <row r="24" spans="1:14" x14ac:dyDescent="0.25">
      <c r="A24" s="74"/>
      <c r="B24" s="104"/>
      <c r="C24" s="101"/>
      <c r="D24" s="104"/>
      <c r="E24" s="41"/>
      <c r="F24" s="50"/>
      <c r="G24" s="50"/>
      <c r="H24" s="41"/>
      <c r="I24" s="41"/>
      <c r="J24" s="68"/>
      <c r="K24" s="118"/>
      <c r="L24" t="s">
        <v>167</v>
      </c>
      <c r="M24" s="70">
        <v>44686</v>
      </c>
    </row>
    <row r="25" spans="1:14" x14ac:dyDescent="0.25">
      <c r="A25" s="74"/>
      <c r="B25" s="104"/>
      <c r="C25" s="101"/>
      <c r="D25" s="104"/>
      <c r="E25" s="41"/>
      <c r="F25" s="50"/>
      <c r="G25" s="50"/>
      <c r="H25" s="41"/>
      <c r="I25" s="41"/>
      <c r="J25" s="68"/>
      <c r="K25" s="118"/>
      <c r="L25" t="s">
        <v>174</v>
      </c>
      <c r="M25" s="70">
        <v>44687</v>
      </c>
    </row>
    <row r="26" spans="1:14" x14ac:dyDescent="0.25">
      <c r="A26" s="74"/>
      <c r="B26" s="104"/>
      <c r="C26" s="101"/>
      <c r="D26" s="104"/>
      <c r="E26" s="41"/>
      <c r="F26" s="50"/>
      <c r="G26" s="50"/>
      <c r="H26" s="41"/>
      <c r="I26" s="41"/>
      <c r="J26" s="68"/>
      <c r="K26" s="118"/>
      <c r="L26" t="s">
        <v>175</v>
      </c>
      <c r="M26" s="70">
        <v>44690</v>
      </c>
    </row>
    <row r="27" spans="1:14" x14ac:dyDescent="0.25">
      <c r="A27" s="74"/>
      <c r="B27" s="104"/>
      <c r="C27" s="101"/>
      <c r="D27" s="104"/>
      <c r="E27" s="41"/>
      <c r="F27" s="50"/>
      <c r="G27" s="50"/>
      <c r="H27" s="41"/>
      <c r="I27" s="41"/>
      <c r="J27" s="68"/>
      <c r="K27" s="118"/>
      <c r="L27" t="s">
        <v>176</v>
      </c>
      <c r="M27" s="70">
        <v>44691</v>
      </c>
    </row>
    <row r="28" spans="1:14" x14ac:dyDescent="0.25">
      <c r="A28" s="74"/>
      <c r="B28" s="104"/>
      <c r="C28" s="101"/>
      <c r="D28" s="104"/>
      <c r="E28" s="41"/>
      <c r="F28" s="50"/>
      <c r="G28" s="50"/>
      <c r="H28" s="41"/>
      <c r="I28" s="41"/>
      <c r="J28" s="68"/>
      <c r="K28" s="118"/>
      <c r="L28" t="s">
        <v>177</v>
      </c>
      <c r="M28" s="70">
        <v>44692</v>
      </c>
    </row>
    <row r="29" spans="1:14" x14ac:dyDescent="0.25">
      <c r="A29" s="74"/>
      <c r="B29" s="104"/>
      <c r="C29" s="101"/>
      <c r="D29" s="104"/>
      <c r="E29" s="41"/>
      <c r="F29" s="50"/>
      <c r="G29" s="50"/>
      <c r="H29" s="41"/>
      <c r="I29" s="41"/>
      <c r="J29" s="68"/>
      <c r="K29" s="118"/>
      <c r="L29" t="s">
        <v>178</v>
      </c>
      <c r="M29" s="70">
        <v>44693</v>
      </c>
    </row>
    <row r="30" spans="1:14" x14ac:dyDescent="0.25">
      <c r="A30" s="74"/>
      <c r="B30" s="104"/>
      <c r="C30" s="101"/>
      <c r="D30" s="105"/>
      <c r="E30" s="41"/>
      <c r="F30" s="50"/>
      <c r="G30" s="50"/>
      <c r="H30" s="41"/>
      <c r="I30" s="41"/>
      <c r="J30" s="68"/>
      <c r="K30" s="118"/>
      <c r="L30" t="s">
        <v>179</v>
      </c>
      <c r="M30" s="70">
        <v>44694</v>
      </c>
    </row>
    <row r="31" spans="1:14" x14ac:dyDescent="0.25">
      <c r="A31" s="74"/>
      <c r="B31" s="104"/>
      <c r="C31" s="101"/>
      <c r="D31" s="103" t="s">
        <v>31</v>
      </c>
      <c r="E31" s="41">
        <v>3</v>
      </c>
      <c r="F31" s="50">
        <v>3</v>
      </c>
      <c r="G31" s="50">
        <v>60</v>
      </c>
      <c r="H31" s="41">
        <v>18</v>
      </c>
      <c r="I31" s="41">
        <v>6</v>
      </c>
      <c r="J31" s="61">
        <v>36</v>
      </c>
      <c r="K31" s="118"/>
      <c r="L31" t="s">
        <v>180</v>
      </c>
      <c r="M31" s="70">
        <v>44697</v>
      </c>
      <c r="N31" s="71">
        <v>44716</v>
      </c>
    </row>
    <row r="32" spans="1:14" x14ac:dyDescent="0.25">
      <c r="A32" s="66"/>
      <c r="B32" s="104"/>
      <c r="C32" s="101"/>
      <c r="D32" s="104"/>
      <c r="E32" s="41"/>
      <c r="F32" s="50"/>
      <c r="G32" s="50"/>
      <c r="H32" s="41"/>
      <c r="I32" s="41"/>
      <c r="J32" s="68"/>
      <c r="K32" s="67"/>
      <c r="L32" t="s">
        <v>181</v>
      </c>
      <c r="M32" s="70">
        <v>44698</v>
      </c>
    </row>
    <row r="33" spans="1:14" x14ac:dyDescent="0.25">
      <c r="A33" s="66"/>
      <c r="B33" s="104"/>
      <c r="C33" s="101"/>
      <c r="D33" s="104"/>
      <c r="E33" s="41"/>
      <c r="F33" s="50"/>
      <c r="G33" s="50"/>
      <c r="H33" s="41"/>
      <c r="I33" s="41"/>
      <c r="J33" s="68"/>
      <c r="K33" s="67"/>
      <c r="L33" t="s">
        <v>182</v>
      </c>
      <c r="M33" s="70">
        <v>44699</v>
      </c>
    </row>
    <row r="34" spans="1:14" x14ac:dyDescent="0.25">
      <c r="A34" s="66"/>
      <c r="B34" s="104"/>
      <c r="C34" s="101"/>
      <c r="D34" s="104"/>
      <c r="E34" s="41"/>
      <c r="F34" s="50"/>
      <c r="G34" s="50"/>
      <c r="H34" s="41"/>
      <c r="I34" s="41"/>
      <c r="J34" s="68"/>
      <c r="K34" s="67"/>
      <c r="L34" t="s">
        <v>183</v>
      </c>
      <c r="M34" s="70">
        <v>44700</v>
      </c>
    </row>
    <row r="35" spans="1:14" x14ac:dyDescent="0.25">
      <c r="A35" s="66"/>
      <c r="B35" s="104"/>
      <c r="C35" s="101"/>
      <c r="D35" s="104"/>
      <c r="E35" s="41"/>
      <c r="F35" s="50"/>
      <c r="G35" s="50"/>
      <c r="H35" s="41"/>
      <c r="I35" s="41"/>
      <c r="J35" s="68"/>
      <c r="K35" s="67"/>
      <c r="L35" t="s">
        <v>184</v>
      </c>
      <c r="M35" s="70">
        <v>44701</v>
      </c>
    </row>
    <row r="36" spans="1:14" x14ac:dyDescent="0.25">
      <c r="A36" s="66"/>
      <c r="B36" s="104"/>
      <c r="C36" s="101"/>
      <c r="D36" s="104"/>
      <c r="E36" s="41"/>
      <c r="F36" s="50"/>
      <c r="G36" s="50"/>
      <c r="H36" s="41"/>
      <c r="I36" s="41"/>
      <c r="J36" s="68"/>
      <c r="K36" s="67"/>
      <c r="L36" t="s">
        <v>187</v>
      </c>
      <c r="M36" s="70">
        <v>44704</v>
      </c>
    </row>
    <row r="37" spans="1:14" x14ac:dyDescent="0.25">
      <c r="A37" s="66"/>
      <c r="B37" s="104"/>
      <c r="C37" s="101"/>
      <c r="D37" s="104"/>
      <c r="E37" s="41"/>
      <c r="F37" s="50"/>
      <c r="G37" s="50"/>
      <c r="H37" s="41"/>
      <c r="I37" s="41"/>
      <c r="J37" s="68"/>
      <c r="K37" s="67"/>
      <c r="L37" t="s">
        <v>186</v>
      </c>
      <c r="M37" s="70">
        <v>44705</v>
      </c>
    </row>
    <row r="38" spans="1:14" x14ac:dyDescent="0.25">
      <c r="A38" s="66"/>
      <c r="B38" s="105"/>
      <c r="C38" s="102"/>
      <c r="D38" s="105"/>
      <c r="E38" s="41"/>
      <c r="F38" s="50"/>
      <c r="G38" s="50"/>
      <c r="H38" s="41"/>
      <c r="I38" s="41"/>
      <c r="J38" s="68"/>
      <c r="K38" s="67"/>
      <c r="L38" t="s">
        <v>185</v>
      </c>
      <c r="M38" s="70">
        <v>44706</v>
      </c>
    </row>
    <row r="39" spans="1:14" x14ac:dyDescent="0.25">
      <c r="A39" s="74" t="s">
        <v>151</v>
      </c>
      <c r="B39" s="103" t="s">
        <v>114</v>
      </c>
      <c r="C39" s="100">
        <v>6</v>
      </c>
      <c r="D39" s="103" t="s">
        <v>32</v>
      </c>
      <c r="E39" s="41">
        <v>3</v>
      </c>
      <c r="F39" s="50">
        <v>3</v>
      </c>
      <c r="G39" s="50">
        <v>60</v>
      </c>
      <c r="H39" s="41">
        <v>12</v>
      </c>
      <c r="I39" s="41">
        <v>12</v>
      </c>
      <c r="J39" s="61">
        <f t="shared" si="0"/>
        <v>36</v>
      </c>
      <c r="K39" s="118" t="s">
        <v>136</v>
      </c>
      <c r="L39" t="s">
        <v>188</v>
      </c>
      <c r="M39" s="70">
        <v>44708</v>
      </c>
    </row>
    <row r="40" spans="1:14" x14ac:dyDescent="0.25">
      <c r="A40" s="74"/>
      <c r="B40" s="104"/>
      <c r="C40" s="101"/>
      <c r="D40" s="104"/>
      <c r="E40" s="41"/>
      <c r="F40" s="50"/>
      <c r="G40" s="50"/>
      <c r="H40" s="41"/>
      <c r="I40" s="41"/>
      <c r="J40" s="68"/>
      <c r="K40" s="118"/>
      <c r="L40" t="s">
        <v>189</v>
      </c>
      <c r="M40" s="70">
        <v>44711</v>
      </c>
    </row>
    <row r="41" spans="1:14" x14ac:dyDescent="0.25">
      <c r="A41" s="74"/>
      <c r="B41" s="104"/>
      <c r="C41" s="101"/>
      <c r="D41" s="104"/>
      <c r="E41" s="41"/>
      <c r="F41" s="50"/>
      <c r="G41" s="50"/>
      <c r="H41" s="41"/>
      <c r="I41" s="41"/>
      <c r="J41" s="68"/>
      <c r="K41" s="118"/>
      <c r="L41" t="s">
        <v>190</v>
      </c>
      <c r="M41" s="70">
        <v>44712</v>
      </c>
    </row>
    <row r="42" spans="1:14" x14ac:dyDescent="0.25">
      <c r="A42" s="74"/>
      <c r="B42" s="104"/>
      <c r="C42" s="101"/>
      <c r="D42" s="104"/>
      <c r="E42" s="41"/>
      <c r="F42" s="50"/>
      <c r="G42" s="50"/>
      <c r="H42" s="41"/>
      <c r="I42" s="41"/>
      <c r="J42" s="68"/>
      <c r="K42" s="118"/>
      <c r="L42" t="s">
        <v>191</v>
      </c>
      <c r="M42" s="70">
        <v>44713</v>
      </c>
      <c r="N42" s="71">
        <v>44730</v>
      </c>
    </row>
    <row r="43" spans="1:14" x14ac:dyDescent="0.25">
      <c r="A43" s="74"/>
      <c r="B43" s="104"/>
      <c r="C43" s="101"/>
      <c r="D43" s="104"/>
      <c r="E43" s="41"/>
      <c r="F43" s="50"/>
      <c r="G43" s="50"/>
      <c r="H43" s="41"/>
      <c r="I43" s="41"/>
      <c r="J43" s="68"/>
      <c r="K43" s="118"/>
      <c r="L43" t="s">
        <v>192</v>
      </c>
      <c r="M43" s="70">
        <v>44714</v>
      </c>
    </row>
    <row r="44" spans="1:14" x14ac:dyDescent="0.25">
      <c r="A44" s="74"/>
      <c r="B44" s="104"/>
      <c r="C44" s="101"/>
      <c r="D44" s="104"/>
      <c r="E44" s="41"/>
      <c r="F44" s="50"/>
      <c r="G44" s="50"/>
      <c r="H44" s="41"/>
      <c r="I44" s="41"/>
      <c r="J44" s="68"/>
      <c r="K44" s="118"/>
      <c r="L44" t="s">
        <v>193</v>
      </c>
      <c r="M44" s="70">
        <v>44715</v>
      </c>
    </row>
    <row r="45" spans="1:14" x14ac:dyDescent="0.25">
      <c r="A45" s="74"/>
      <c r="B45" s="104"/>
      <c r="C45" s="101"/>
      <c r="D45" s="104"/>
      <c r="E45" s="41"/>
      <c r="F45" s="50"/>
      <c r="G45" s="50"/>
      <c r="H45" s="41"/>
      <c r="I45" s="41"/>
      <c r="J45" s="68"/>
      <c r="K45" s="118"/>
      <c r="L45" t="s">
        <v>194</v>
      </c>
      <c r="M45" s="70">
        <v>44719</v>
      </c>
    </row>
    <row r="46" spans="1:14" x14ac:dyDescent="0.25">
      <c r="A46" s="74"/>
      <c r="B46" s="104"/>
      <c r="C46" s="101"/>
      <c r="D46" s="105"/>
      <c r="E46" s="41"/>
      <c r="F46" s="50"/>
      <c r="G46" s="50"/>
      <c r="H46" s="41"/>
      <c r="I46" s="41"/>
      <c r="J46" s="68"/>
      <c r="K46" s="118"/>
      <c r="L46" t="s">
        <v>195</v>
      </c>
      <c r="M46" s="70">
        <v>44720</v>
      </c>
    </row>
    <row r="47" spans="1:14" x14ac:dyDescent="0.25">
      <c r="A47" s="74"/>
      <c r="B47" s="104"/>
      <c r="C47" s="101"/>
      <c r="D47" s="103" t="s">
        <v>33</v>
      </c>
      <c r="E47" s="41">
        <v>3</v>
      </c>
      <c r="F47" s="50">
        <v>3</v>
      </c>
      <c r="G47" s="50">
        <v>60</v>
      </c>
      <c r="H47" s="41">
        <v>12</v>
      </c>
      <c r="I47" s="41">
        <v>24</v>
      </c>
      <c r="J47" s="61">
        <f t="shared" si="0"/>
        <v>24</v>
      </c>
      <c r="K47" s="118"/>
      <c r="L47" t="s">
        <v>203</v>
      </c>
      <c r="M47" s="70">
        <v>44721</v>
      </c>
      <c r="N47" s="62"/>
    </row>
    <row r="48" spans="1:14" x14ac:dyDescent="0.25">
      <c r="A48" s="66"/>
      <c r="B48" s="104"/>
      <c r="C48" s="101"/>
      <c r="D48" s="104"/>
      <c r="E48" s="41"/>
      <c r="F48" s="50"/>
      <c r="G48" s="50"/>
      <c r="H48" s="41"/>
      <c r="I48" s="41"/>
      <c r="J48" s="68"/>
      <c r="K48" s="67"/>
      <c r="L48" t="s">
        <v>196</v>
      </c>
      <c r="M48" s="70">
        <v>44722</v>
      </c>
    </row>
    <row r="49" spans="1:13" x14ac:dyDescent="0.25">
      <c r="A49" s="66"/>
      <c r="B49" s="104"/>
      <c r="C49" s="101"/>
      <c r="D49" s="104"/>
      <c r="E49" s="41"/>
      <c r="F49" s="50"/>
      <c r="G49" s="50"/>
      <c r="H49" s="41"/>
      <c r="I49" s="41"/>
      <c r="J49" s="68"/>
      <c r="K49" s="67"/>
      <c r="L49" t="s">
        <v>197</v>
      </c>
      <c r="M49" s="70">
        <v>44725</v>
      </c>
    </row>
    <row r="50" spans="1:13" x14ac:dyDescent="0.25">
      <c r="A50" s="66"/>
      <c r="B50" s="104"/>
      <c r="C50" s="101"/>
      <c r="D50" s="104"/>
      <c r="E50" s="41"/>
      <c r="F50" s="50"/>
      <c r="G50" s="50"/>
      <c r="H50" s="41"/>
      <c r="I50" s="41"/>
      <c r="J50" s="68"/>
      <c r="K50" s="67"/>
      <c r="L50" t="s">
        <v>198</v>
      </c>
      <c r="M50" s="70">
        <v>44726</v>
      </c>
    </row>
    <row r="51" spans="1:13" x14ac:dyDescent="0.25">
      <c r="A51" s="66"/>
      <c r="B51" s="104"/>
      <c r="C51" s="101"/>
      <c r="D51" s="104"/>
      <c r="E51" s="41"/>
      <c r="F51" s="50"/>
      <c r="G51" s="50"/>
      <c r="H51" s="41"/>
      <c r="I51" s="41"/>
      <c r="J51" s="68"/>
      <c r="K51" s="67"/>
      <c r="L51" t="s">
        <v>199</v>
      </c>
      <c r="M51" s="70">
        <v>44727</v>
      </c>
    </row>
    <row r="52" spans="1:13" x14ac:dyDescent="0.25">
      <c r="A52" s="66"/>
      <c r="B52" s="104"/>
      <c r="C52" s="101"/>
      <c r="D52" s="104"/>
      <c r="E52" s="41"/>
      <c r="F52" s="50"/>
      <c r="G52" s="50"/>
      <c r="H52" s="41"/>
      <c r="I52" s="41"/>
      <c r="J52" s="68"/>
      <c r="K52" s="67"/>
      <c r="L52" t="s">
        <v>200</v>
      </c>
      <c r="M52" s="70">
        <v>44728</v>
      </c>
    </row>
    <row r="53" spans="1:13" x14ac:dyDescent="0.25">
      <c r="A53" s="66"/>
      <c r="B53" s="104"/>
      <c r="C53" s="101"/>
      <c r="D53" s="104"/>
      <c r="E53" s="41"/>
      <c r="F53" s="50"/>
      <c r="G53" s="50"/>
      <c r="H53" s="41"/>
      <c r="I53" s="41"/>
      <c r="J53" s="68"/>
      <c r="K53" s="67"/>
      <c r="L53" t="s">
        <v>201</v>
      </c>
      <c r="M53" s="70">
        <v>44729</v>
      </c>
    </row>
    <row r="54" spans="1:13" x14ac:dyDescent="0.25">
      <c r="A54" s="66"/>
      <c r="B54" s="105"/>
      <c r="C54" s="102"/>
      <c r="D54" s="105"/>
      <c r="E54" s="41"/>
      <c r="F54" s="50"/>
      <c r="G54" s="50"/>
      <c r="H54" s="41"/>
      <c r="I54" s="41"/>
      <c r="J54" s="68"/>
      <c r="K54" s="67"/>
      <c r="L54" t="s">
        <v>202</v>
      </c>
      <c r="M54" s="70">
        <v>44732</v>
      </c>
    </row>
    <row r="55" spans="1:13" x14ac:dyDescent="0.25">
      <c r="A55" s="74" t="s">
        <v>151</v>
      </c>
      <c r="B55" s="100" t="s">
        <v>34</v>
      </c>
      <c r="C55" s="100">
        <v>6</v>
      </c>
      <c r="D55" s="103" t="s">
        <v>52</v>
      </c>
      <c r="E55" s="41">
        <v>3</v>
      </c>
      <c r="F55" s="50">
        <v>3</v>
      </c>
      <c r="G55" s="50">
        <v>60</v>
      </c>
      <c r="H55" s="41">
        <v>24</v>
      </c>
      <c r="I55" s="41">
        <v>12</v>
      </c>
      <c r="J55" s="61">
        <f t="shared" si="0"/>
        <v>24</v>
      </c>
      <c r="K55" s="118" t="s">
        <v>139</v>
      </c>
      <c r="L55" t="s">
        <v>209</v>
      </c>
      <c r="M55" s="70">
        <v>44733</v>
      </c>
    </row>
    <row r="56" spans="1:13" x14ac:dyDescent="0.25">
      <c r="A56" s="74"/>
      <c r="B56" s="101"/>
      <c r="C56" s="101"/>
      <c r="D56" s="104"/>
      <c r="E56" s="41"/>
      <c r="F56" s="50"/>
      <c r="G56" s="50"/>
      <c r="H56" s="41"/>
      <c r="I56" s="41"/>
      <c r="J56" s="68"/>
      <c r="K56" s="118"/>
      <c r="L56" t="s">
        <v>210</v>
      </c>
      <c r="M56" s="70">
        <v>44734</v>
      </c>
    </row>
    <row r="57" spans="1:13" x14ac:dyDescent="0.25">
      <c r="A57" s="74"/>
      <c r="B57" s="101"/>
      <c r="C57" s="101"/>
      <c r="D57" s="104"/>
      <c r="E57" s="41"/>
      <c r="F57" s="50"/>
      <c r="G57" s="50"/>
      <c r="H57" s="41"/>
      <c r="I57" s="41"/>
      <c r="J57" s="68"/>
      <c r="K57" s="118"/>
      <c r="L57" t="s">
        <v>211</v>
      </c>
      <c r="M57" s="70">
        <v>44735</v>
      </c>
    </row>
    <row r="58" spans="1:13" x14ac:dyDescent="0.25">
      <c r="A58" s="74"/>
      <c r="B58" s="101"/>
      <c r="C58" s="101"/>
      <c r="D58" s="104"/>
      <c r="E58" s="41"/>
      <c r="F58" s="50"/>
      <c r="G58" s="50"/>
      <c r="H58" s="41"/>
      <c r="I58" s="41"/>
      <c r="J58" s="68"/>
      <c r="K58" s="118"/>
      <c r="L58" t="s">
        <v>205</v>
      </c>
      <c r="M58" s="70">
        <v>44736</v>
      </c>
    </row>
    <row r="59" spans="1:13" x14ac:dyDescent="0.25">
      <c r="A59" s="74"/>
      <c r="B59" s="101"/>
      <c r="C59" s="101"/>
      <c r="D59" s="104"/>
      <c r="E59" s="41"/>
      <c r="F59" s="50"/>
      <c r="G59" s="50"/>
      <c r="H59" s="41"/>
      <c r="I59" s="41"/>
      <c r="J59" s="68"/>
      <c r="K59" s="118"/>
      <c r="L59" t="s">
        <v>204</v>
      </c>
      <c r="M59" s="70">
        <v>44739</v>
      </c>
    </row>
    <row r="60" spans="1:13" x14ac:dyDescent="0.25">
      <c r="A60" s="74"/>
      <c r="B60" s="101"/>
      <c r="C60" s="101"/>
      <c r="D60" s="104"/>
      <c r="E60" s="41"/>
      <c r="F60" s="50"/>
      <c r="G60" s="50"/>
      <c r="H60" s="41"/>
      <c r="I60" s="41"/>
      <c r="J60" s="68"/>
      <c r="K60" s="118"/>
      <c r="L60" t="s">
        <v>206</v>
      </c>
      <c r="M60" s="70">
        <v>44740</v>
      </c>
    </row>
    <row r="61" spans="1:13" x14ac:dyDescent="0.25">
      <c r="A61" s="74"/>
      <c r="B61" s="101"/>
      <c r="C61" s="101"/>
      <c r="D61" s="104"/>
      <c r="E61" s="41"/>
      <c r="F61" s="50"/>
      <c r="G61" s="50"/>
      <c r="H61" s="41"/>
      <c r="I61" s="41"/>
      <c r="J61" s="68"/>
      <c r="K61" s="118"/>
      <c r="L61" t="s">
        <v>207</v>
      </c>
      <c r="M61" s="70">
        <v>44741</v>
      </c>
    </row>
    <row r="62" spans="1:13" x14ac:dyDescent="0.25">
      <c r="A62" s="74"/>
      <c r="B62" s="101"/>
      <c r="C62" s="101"/>
      <c r="D62" s="105"/>
      <c r="E62" s="41"/>
      <c r="F62" s="50"/>
      <c r="G62" s="50"/>
      <c r="H62" s="41"/>
      <c r="I62" s="41"/>
      <c r="J62" s="68"/>
      <c r="K62" s="118"/>
      <c r="L62" t="s">
        <v>208</v>
      </c>
      <c r="M62" s="70">
        <v>44742</v>
      </c>
    </row>
    <row r="63" spans="1:13" x14ac:dyDescent="0.25">
      <c r="A63" s="74"/>
      <c r="B63" s="101"/>
      <c r="C63" s="101"/>
      <c r="D63" s="103" t="s">
        <v>127</v>
      </c>
      <c r="E63" s="41">
        <v>3</v>
      </c>
      <c r="F63" s="50">
        <v>3</v>
      </c>
      <c r="G63" s="50">
        <v>60</v>
      </c>
      <c r="H63" s="41">
        <v>12</v>
      </c>
      <c r="I63" s="41">
        <v>24</v>
      </c>
      <c r="J63" s="61">
        <v>36</v>
      </c>
      <c r="K63" s="118"/>
      <c r="L63" t="s">
        <v>137</v>
      </c>
      <c r="M63" s="70">
        <v>44743</v>
      </c>
    </row>
    <row r="64" spans="1:13" x14ac:dyDescent="0.25">
      <c r="A64" s="66"/>
      <c r="B64" s="101"/>
      <c r="C64" s="101"/>
      <c r="D64" s="104"/>
      <c r="E64" s="41"/>
      <c r="F64" s="50"/>
      <c r="G64" s="50"/>
      <c r="H64" s="41"/>
      <c r="I64" s="41"/>
      <c r="J64" s="68"/>
      <c r="K64" s="67"/>
      <c r="L64" t="s">
        <v>212</v>
      </c>
      <c r="M64" s="70">
        <v>44746</v>
      </c>
    </row>
    <row r="65" spans="1:13" x14ac:dyDescent="0.25">
      <c r="A65" s="66"/>
      <c r="B65" s="101"/>
      <c r="C65" s="101"/>
      <c r="D65" s="104"/>
      <c r="E65" s="41"/>
      <c r="F65" s="50"/>
      <c r="G65" s="50"/>
      <c r="H65" s="41"/>
      <c r="I65" s="41"/>
      <c r="J65" s="68"/>
      <c r="K65" s="67"/>
      <c r="L65" t="s">
        <v>213</v>
      </c>
      <c r="M65" s="70">
        <v>44747</v>
      </c>
    </row>
    <row r="66" spans="1:13" x14ac:dyDescent="0.25">
      <c r="A66" s="66"/>
      <c r="B66" s="101"/>
      <c r="C66" s="101"/>
      <c r="D66" s="104"/>
      <c r="E66" s="41"/>
      <c r="F66" s="50"/>
      <c r="G66" s="50"/>
      <c r="H66" s="41"/>
      <c r="I66" s="41"/>
      <c r="J66" s="68"/>
      <c r="K66" s="67"/>
      <c r="L66" t="s">
        <v>214</v>
      </c>
      <c r="M66" s="70">
        <v>44748</v>
      </c>
    </row>
    <row r="67" spans="1:13" x14ac:dyDescent="0.25">
      <c r="A67" s="66"/>
      <c r="B67" s="101"/>
      <c r="C67" s="101"/>
      <c r="D67" s="104"/>
      <c r="E67" s="41"/>
      <c r="F67" s="50"/>
      <c r="G67" s="50"/>
      <c r="H67" s="41"/>
      <c r="I67" s="41"/>
      <c r="J67" s="68"/>
      <c r="K67" s="67"/>
      <c r="L67" t="s">
        <v>217</v>
      </c>
      <c r="M67" s="70">
        <v>44749</v>
      </c>
    </row>
    <row r="68" spans="1:13" x14ac:dyDescent="0.25">
      <c r="A68" s="66"/>
      <c r="B68" s="101"/>
      <c r="C68" s="101"/>
      <c r="D68" s="104"/>
      <c r="E68" s="41"/>
      <c r="F68" s="50"/>
      <c r="G68" s="50"/>
      <c r="H68" s="41"/>
      <c r="I68" s="41"/>
      <c r="J68" s="68"/>
      <c r="K68" s="67"/>
      <c r="L68" t="s">
        <v>215</v>
      </c>
      <c r="M68" s="70">
        <v>44750</v>
      </c>
    </row>
    <row r="69" spans="1:13" x14ac:dyDescent="0.25">
      <c r="A69" s="66"/>
      <c r="B69" s="101"/>
      <c r="C69" s="101"/>
      <c r="D69" s="104"/>
      <c r="E69" s="41"/>
      <c r="F69" s="50"/>
      <c r="G69" s="50"/>
      <c r="H69" s="41"/>
      <c r="I69" s="41"/>
      <c r="J69" s="68"/>
      <c r="K69" s="67"/>
      <c r="L69" t="s">
        <v>216</v>
      </c>
      <c r="M69" s="70">
        <v>44389</v>
      </c>
    </row>
    <row r="70" spans="1:13" x14ac:dyDescent="0.25">
      <c r="A70" s="66"/>
      <c r="B70" s="102"/>
      <c r="C70" s="102"/>
      <c r="D70" s="105"/>
      <c r="E70" s="41"/>
      <c r="F70" s="50"/>
      <c r="G70" s="50"/>
      <c r="H70" s="41"/>
      <c r="I70" s="41"/>
      <c r="J70" s="68"/>
      <c r="K70" s="67"/>
      <c r="L70" t="s">
        <v>218</v>
      </c>
      <c r="M70" s="70">
        <v>44390</v>
      </c>
    </row>
    <row r="71" spans="1:13" x14ac:dyDescent="0.25">
      <c r="A71" s="74" t="s">
        <v>151</v>
      </c>
      <c r="B71" s="100" t="s">
        <v>128</v>
      </c>
      <c r="C71" s="100">
        <v>4</v>
      </c>
      <c r="D71" s="103" t="s">
        <v>124</v>
      </c>
      <c r="E71" s="41">
        <v>2</v>
      </c>
      <c r="F71" s="50">
        <v>2</v>
      </c>
      <c r="G71" s="50">
        <v>40</v>
      </c>
      <c r="H71" s="41">
        <v>12</v>
      </c>
      <c r="I71" s="41">
        <v>6</v>
      </c>
      <c r="J71" s="61">
        <f t="shared" si="0"/>
        <v>22</v>
      </c>
      <c r="K71" s="118" t="s">
        <v>138</v>
      </c>
      <c r="L71" t="s">
        <v>219</v>
      </c>
      <c r="M71" s="70">
        <v>44391</v>
      </c>
    </row>
    <row r="72" spans="1:13" x14ac:dyDescent="0.25">
      <c r="A72" s="74"/>
      <c r="B72" s="101"/>
      <c r="C72" s="101"/>
      <c r="D72" s="104"/>
      <c r="E72" s="41"/>
      <c r="F72" s="50"/>
      <c r="G72" s="50"/>
      <c r="H72" s="41"/>
      <c r="I72" s="41"/>
      <c r="J72" s="68"/>
      <c r="K72" s="118"/>
      <c r="L72" t="s">
        <v>222</v>
      </c>
      <c r="M72" s="70">
        <v>44392</v>
      </c>
    </row>
    <row r="73" spans="1:13" x14ac:dyDescent="0.25">
      <c r="A73" s="74"/>
      <c r="B73" s="101"/>
      <c r="C73" s="101"/>
      <c r="D73" s="104"/>
      <c r="E73" s="41"/>
      <c r="F73" s="50"/>
      <c r="G73" s="50"/>
      <c r="H73" s="41"/>
      <c r="I73" s="41"/>
      <c r="J73" s="68"/>
      <c r="K73" s="118"/>
      <c r="L73" t="s">
        <v>220</v>
      </c>
      <c r="M73" s="70">
        <v>44395</v>
      </c>
    </row>
    <row r="74" spans="1:13" x14ac:dyDescent="0.25">
      <c r="A74" s="74"/>
      <c r="B74" s="101"/>
      <c r="C74" s="101"/>
      <c r="D74" s="104"/>
      <c r="E74" s="41"/>
      <c r="F74" s="50"/>
      <c r="G74" s="50"/>
      <c r="H74" s="41"/>
      <c r="I74" s="41"/>
      <c r="J74" s="68"/>
      <c r="K74" s="118"/>
      <c r="L74" t="s">
        <v>223</v>
      </c>
      <c r="M74" s="70">
        <v>44396</v>
      </c>
    </row>
    <row r="75" spans="1:13" x14ac:dyDescent="0.25">
      <c r="A75" s="74"/>
      <c r="B75" s="101"/>
      <c r="C75" s="101"/>
      <c r="D75" s="104"/>
      <c r="E75" s="41"/>
      <c r="F75" s="50"/>
      <c r="G75" s="50"/>
      <c r="H75" s="41"/>
      <c r="I75" s="41"/>
      <c r="J75" s="68"/>
      <c r="K75" s="118"/>
      <c r="L75" t="s">
        <v>221</v>
      </c>
      <c r="M75" s="70">
        <v>44397</v>
      </c>
    </row>
    <row r="76" spans="1:13" x14ac:dyDescent="0.25">
      <c r="A76" s="74"/>
      <c r="B76" s="101"/>
      <c r="C76" s="101"/>
      <c r="D76" s="105"/>
      <c r="E76" s="41"/>
      <c r="F76" s="50"/>
      <c r="G76" s="50"/>
      <c r="H76" s="41"/>
      <c r="I76" s="41"/>
      <c r="J76" s="68"/>
      <c r="K76" s="118"/>
      <c r="L76" t="s">
        <v>224</v>
      </c>
      <c r="M76" s="70">
        <v>44398</v>
      </c>
    </row>
    <row r="77" spans="1:13" x14ac:dyDescent="0.25">
      <c r="A77" s="74"/>
      <c r="B77" s="101"/>
      <c r="C77" s="101"/>
      <c r="D77" s="103" t="s">
        <v>132</v>
      </c>
      <c r="E77" s="41">
        <v>2</v>
      </c>
      <c r="F77" s="50">
        <v>2</v>
      </c>
      <c r="G77" s="50">
        <v>40</v>
      </c>
      <c r="H77" s="41">
        <v>18</v>
      </c>
      <c r="I77" s="41">
        <v>0</v>
      </c>
      <c r="J77" s="61">
        <f t="shared" si="0"/>
        <v>22</v>
      </c>
      <c r="K77" s="118"/>
      <c r="L77" t="s">
        <v>230</v>
      </c>
      <c r="M77" s="70">
        <v>44399</v>
      </c>
    </row>
    <row r="78" spans="1:13" x14ac:dyDescent="0.25">
      <c r="A78" s="69"/>
      <c r="B78" s="101"/>
      <c r="C78" s="101"/>
      <c r="D78" s="104"/>
      <c r="E78" s="41"/>
      <c r="F78" s="50"/>
      <c r="G78" s="50"/>
      <c r="H78" s="41"/>
      <c r="I78" s="41"/>
      <c r="J78" s="68"/>
      <c r="K78" s="69"/>
      <c r="L78" t="s">
        <v>229</v>
      </c>
      <c r="M78" s="70">
        <v>44767</v>
      </c>
    </row>
    <row r="79" spans="1:13" x14ac:dyDescent="0.25">
      <c r="A79" s="69"/>
      <c r="B79" s="101"/>
      <c r="C79" s="101"/>
      <c r="D79" s="104"/>
      <c r="E79" s="41"/>
      <c r="F79" s="50"/>
      <c r="G79" s="50"/>
      <c r="H79" s="41"/>
      <c r="I79" s="41"/>
      <c r="J79" s="68"/>
      <c r="K79" s="69"/>
      <c r="L79" t="s">
        <v>228</v>
      </c>
      <c r="M79" s="70">
        <v>44768</v>
      </c>
    </row>
    <row r="80" spans="1:13" x14ac:dyDescent="0.25">
      <c r="A80" s="69"/>
      <c r="B80" s="101"/>
      <c r="C80" s="101"/>
      <c r="D80" s="104"/>
      <c r="E80" s="41"/>
      <c r="F80" s="50"/>
      <c r="G80" s="50"/>
      <c r="H80" s="41"/>
      <c r="I80" s="41"/>
      <c r="J80" s="68"/>
      <c r="K80" s="69"/>
      <c r="L80" t="s">
        <v>227</v>
      </c>
      <c r="M80" s="70">
        <v>44769</v>
      </c>
    </row>
    <row r="81" spans="1:14" x14ac:dyDescent="0.25">
      <c r="A81" s="69"/>
      <c r="B81" s="101"/>
      <c r="C81" s="101"/>
      <c r="D81" s="104"/>
      <c r="E81" s="41"/>
      <c r="F81" s="50"/>
      <c r="G81" s="50"/>
      <c r="H81" s="41"/>
      <c r="I81" s="41"/>
      <c r="J81" s="68"/>
      <c r="K81" s="69"/>
      <c r="L81" t="s">
        <v>226</v>
      </c>
      <c r="M81" s="70">
        <v>44770</v>
      </c>
    </row>
    <row r="82" spans="1:14" x14ac:dyDescent="0.25">
      <c r="A82" s="69"/>
      <c r="B82" s="102"/>
      <c r="C82" s="102"/>
      <c r="D82" s="105"/>
      <c r="E82" s="41"/>
      <c r="F82" s="50"/>
      <c r="G82" s="50"/>
      <c r="H82" s="41"/>
      <c r="I82" s="41"/>
      <c r="J82" s="68"/>
      <c r="K82" s="69"/>
      <c r="L82" t="s">
        <v>225</v>
      </c>
      <c r="M82" s="70">
        <v>44771</v>
      </c>
    </row>
    <row r="83" spans="1:14" ht="31.5" x14ac:dyDescent="0.25">
      <c r="A83" t="s">
        <v>151</v>
      </c>
      <c r="B83" s="46" t="s">
        <v>116</v>
      </c>
      <c r="C83" s="52">
        <v>1</v>
      </c>
      <c r="D83" s="40" t="s">
        <v>104</v>
      </c>
      <c r="E83" s="44">
        <v>1</v>
      </c>
      <c r="F83" s="44">
        <v>1</v>
      </c>
      <c r="G83" s="61">
        <v>20</v>
      </c>
      <c r="H83" s="44">
        <v>8</v>
      </c>
      <c r="I83" s="44">
        <v>0</v>
      </c>
      <c r="J83" s="61">
        <f t="shared" si="0"/>
        <v>12</v>
      </c>
      <c r="K83" t="s">
        <v>136</v>
      </c>
      <c r="M83" s="70">
        <v>44774</v>
      </c>
    </row>
    <row r="84" spans="1:14" x14ac:dyDescent="0.25">
      <c r="A84" t="s">
        <v>151</v>
      </c>
      <c r="B84" s="46" t="s">
        <v>117</v>
      </c>
      <c r="C84" s="47">
        <v>1</v>
      </c>
      <c r="D84" s="40" t="s">
        <v>103</v>
      </c>
      <c r="E84" s="44">
        <v>1</v>
      </c>
      <c r="F84" s="44">
        <v>1</v>
      </c>
      <c r="G84" s="61">
        <v>20</v>
      </c>
      <c r="H84" s="58">
        <v>8</v>
      </c>
      <c r="I84" s="44">
        <v>0</v>
      </c>
      <c r="J84" s="61">
        <f t="shared" si="0"/>
        <v>12</v>
      </c>
      <c r="K84" t="s">
        <v>141</v>
      </c>
      <c r="L84" t="s">
        <v>140</v>
      </c>
      <c r="M84" s="70">
        <v>44775</v>
      </c>
    </row>
    <row r="85" spans="1:14" x14ac:dyDescent="0.25">
      <c r="A85" t="s">
        <v>151</v>
      </c>
      <c r="B85" s="46" t="s">
        <v>130</v>
      </c>
      <c r="C85" s="47">
        <v>1</v>
      </c>
      <c r="D85" s="40" t="s">
        <v>126</v>
      </c>
      <c r="E85" s="61">
        <v>1</v>
      </c>
      <c r="F85" s="61">
        <v>1</v>
      </c>
      <c r="G85" s="61">
        <v>20</v>
      </c>
      <c r="H85" s="61">
        <v>8</v>
      </c>
      <c r="I85" s="61">
        <v>0</v>
      </c>
      <c r="J85" s="61">
        <f t="shared" si="0"/>
        <v>12</v>
      </c>
      <c r="K85" t="s">
        <v>142</v>
      </c>
      <c r="L85" t="s">
        <v>194</v>
      </c>
      <c r="M85" s="70">
        <v>44776</v>
      </c>
      <c r="N85" s="71">
        <v>44786</v>
      </c>
    </row>
    <row r="86" spans="1:14" x14ac:dyDescent="0.25">
      <c r="B86" s="39" t="s">
        <v>131</v>
      </c>
      <c r="C86" s="45">
        <v>30</v>
      </c>
      <c r="D86" s="39"/>
      <c r="E86" s="44"/>
      <c r="F86" s="44">
        <f>SUM(F3:F84)-F84</f>
        <v>30</v>
      </c>
      <c r="G86" s="61"/>
      <c r="H86" s="44"/>
      <c r="I86" s="44"/>
      <c r="J86" s="44"/>
      <c r="L86" t="s">
        <v>195</v>
      </c>
      <c r="M86" s="70">
        <v>44777</v>
      </c>
    </row>
    <row r="87" spans="1:14" x14ac:dyDescent="0.25">
      <c r="L87" t="s">
        <v>233</v>
      </c>
      <c r="M87" t="s">
        <v>236</v>
      </c>
    </row>
    <row r="88" spans="1:14" x14ac:dyDescent="0.25">
      <c r="L88" t="s">
        <v>234</v>
      </c>
      <c r="M88" s="72">
        <v>44824</v>
      </c>
    </row>
    <row r="89" spans="1:14" x14ac:dyDescent="0.25">
      <c r="L89" t="s">
        <v>235</v>
      </c>
      <c r="M89" t="s">
        <v>237</v>
      </c>
    </row>
    <row r="90" spans="1:14" x14ac:dyDescent="0.25">
      <c r="L90" t="s">
        <v>238</v>
      </c>
      <c r="M90" s="71">
        <v>44855</v>
      </c>
    </row>
    <row r="91" spans="1:14" x14ac:dyDescent="0.25">
      <c r="L91" t="s">
        <v>239</v>
      </c>
      <c r="M91" t="s">
        <v>240</v>
      </c>
    </row>
    <row r="92" spans="1:14" x14ac:dyDescent="0.25">
      <c r="L92" t="s">
        <v>241</v>
      </c>
      <c r="M92" t="s">
        <v>243</v>
      </c>
    </row>
    <row r="93" spans="1:14" x14ac:dyDescent="0.25">
      <c r="L93" t="s">
        <v>242</v>
      </c>
      <c r="M93" t="s">
        <v>244</v>
      </c>
    </row>
    <row r="94" spans="1:14" x14ac:dyDescent="0.25">
      <c r="L94" t="s">
        <v>245</v>
      </c>
      <c r="M94" s="71">
        <v>45045</v>
      </c>
    </row>
  </sheetData>
  <mergeCells count="36">
    <mergeCell ref="A23:A31"/>
    <mergeCell ref="A9:A12"/>
    <mergeCell ref="A3:A6"/>
    <mergeCell ref="K71:K77"/>
    <mergeCell ref="K55:K63"/>
    <mergeCell ref="K39:K47"/>
    <mergeCell ref="A71:A77"/>
    <mergeCell ref="A55:A63"/>
    <mergeCell ref="A39:A47"/>
    <mergeCell ref="K3:K6"/>
    <mergeCell ref="K9:K20"/>
    <mergeCell ref="K23:K31"/>
    <mergeCell ref="B23:B38"/>
    <mergeCell ref="B39:B54"/>
    <mergeCell ref="B55:B70"/>
    <mergeCell ref="D39:D46"/>
    <mergeCell ref="D47:D54"/>
    <mergeCell ref="C39:C54"/>
    <mergeCell ref="D55:D62"/>
    <mergeCell ref="D63:D70"/>
    <mergeCell ref="B71:B82"/>
    <mergeCell ref="D71:D76"/>
    <mergeCell ref="D77:D82"/>
    <mergeCell ref="B3:B8"/>
    <mergeCell ref="D3:D8"/>
    <mergeCell ref="C3:C8"/>
    <mergeCell ref="B9:B22"/>
    <mergeCell ref="D20:D22"/>
    <mergeCell ref="D12:D19"/>
    <mergeCell ref="D9:D11"/>
    <mergeCell ref="D23:D30"/>
    <mergeCell ref="D31:D38"/>
    <mergeCell ref="C23:C38"/>
    <mergeCell ref="C9:C22"/>
    <mergeCell ref="C71:C82"/>
    <mergeCell ref="C55:C7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C1" workbookViewId="0">
      <selection activeCell="I12" sqref="I12"/>
    </sheetView>
  </sheetViews>
  <sheetFormatPr baseColWidth="10" defaultRowHeight="15" x14ac:dyDescent="0.25"/>
  <cols>
    <col min="1" max="1" width="33.5703125" customWidth="1"/>
    <col min="3" max="3" width="34.7109375" customWidth="1"/>
    <col min="5" max="5" width="16.140625" customWidth="1"/>
  </cols>
  <sheetData>
    <row r="1" spans="1:9" ht="15.75" x14ac:dyDescent="0.25">
      <c r="A1" s="42" t="s">
        <v>41</v>
      </c>
      <c r="B1" s="43" t="s">
        <v>42</v>
      </c>
      <c r="C1" s="42" t="s">
        <v>43</v>
      </c>
      <c r="D1" s="49" t="s">
        <v>50</v>
      </c>
      <c r="E1" s="49" t="s">
        <v>42</v>
      </c>
      <c r="F1" s="49" t="s">
        <v>44</v>
      </c>
      <c r="G1" s="49" t="s">
        <v>45</v>
      </c>
    </row>
    <row r="2" spans="1:9" ht="15.75" x14ac:dyDescent="0.25">
      <c r="A2" s="6" t="s">
        <v>129</v>
      </c>
      <c r="B2" s="45">
        <v>10</v>
      </c>
      <c r="C2" s="6" t="s">
        <v>35</v>
      </c>
      <c r="D2" s="48">
        <v>10</v>
      </c>
      <c r="E2" s="51">
        <v>10</v>
      </c>
      <c r="F2" s="51" t="s">
        <v>49</v>
      </c>
      <c r="G2" s="48">
        <f>+E2*20</f>
        <v>200</v>
      </c>
      <c r="H2" t="s">
        <v>136</v>
      </c>
      <c r="I2" t="s">
        <v>144</v>
      </c>
    </row>
    <row r="3" spans="1:9" ht="15.75" x14ac:dyDescent="0.25">
      <c r="A3" s="6" t="s">
        <v>36</v>
      </c>
      <c r="B3" s="45">
        <v>6</v>
      </c>
      <c r="C3" s="6" t="s">
        <v>36</v>
      </c>
      <c r="D3" s="48">
        <v>6</v>
      </c>
      <c r="E3" s="51">
        <v>6</v>
      </c>
      <c r="F3" s="48" t="s">
        <v>28</v>
      </c>
      <c r="G3" s="48">
        <f>+E3*20</f>
        <v>120</v>
      </c>
      <c r="H3" t="s">
        <v>143</v>
      </c>
      <c r="I3" t="s">
        <v>145</v>
      </c>
    </row>
    <row r="4" spans="1:9" ht="30" x14ac:dyDescent="0.25">
      <c r="A4" s="6" t="s">
        <v>37</v>
      </c>
      <c r="B4" s="45">
        <v>14</v>
      </c>
      <c r="C4" s="6" t="s">
        <v>37</v>
      </c>
      <c r="D4" s="48">
        <v>14</v>
      </c>
      <c r="E4" s="51">
        <v>14</v>
      </c>
      <c r="F4" s="51"/>
      <c r="G4" s="48">
        <f>+E4*20</f>
        <v>280</v>
      </c>
      <c r="H4" t="s">
        <v>143</v>
      </c>
      <c r="I4" t="s">
        <v>146</v>
      </c>
    </row>
    <row r="5" spans="1:9" ht="15.75" x14ac:dyDescent="0.25">
      <c r="A5" s="53" t="s">
        <v>51</v>
      </c>
      <c r="B5" s="39"/>
      <c r="C5" s="39"/>
      <c r="D5" s="48"/>
      <c r="E5" s="39">
        <f>SUM(E2:E4)</f>
        <v>30</v>
      </c>
      <c r="F5" s="39"/>
      <c r="G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Semestre 1</vt:lpstr>
      <vt:lpstr>Semestre 2</vt:lpstr>
      <vt:lpstr>semestre3</vt:lpstr>
      <vt:lpstr>semestre4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NANA W Felicité</dc:creator>
  <dc:description/>
  <cp:lastModifiedBy>hp</cp:lastModifiedBy>
  <cp:revision>1</cp:revision>
  <cp:lastPrinted>2020-07-27T10:33:07Z</cp:lastPrinted>
  <dcterms:created xsi:type="dcterms:W3CDTF">2020-07-22T15:45:05Z</dcterms:created>
  <dcterms:modified xsi:type="dcterms:W3CDTF">2022-04-01T17:22:48Z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